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مهر 07\"/>
    </mc:Choice>
  </mc:AlternateContent>
  <xr:revisionPtr revIDLastSave="0" documentId="13_ncr:1_{C48B8C01-EFC5-466A-86C2-AE76E872B2C0}" xr6:coauthVersionLast="47" xr6:coauthVersionMax="47" xr10:uidLastSave="{00000000-0000-0000-0000-000000000000}"/>
  <bookViews>
    <workbookView xWindow="-120" yWindow="-120" windowWidth="29040" windowHeight="15720" firstSheet="4" activeTab="11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 (2)" sheetId="22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 (2)" sheetId="23" r:id="rId13"/>
    <sheet name="سایر درآمدها" sheetId="14" r:id="rId14"/>
    <sheet name="درآمد سود سهام" sheetId="15" r:id="rId15"/>
    <sheet name="سود اوراق بهادار" sheetId="17" r:id="rId16"/>
    <sheet name="سود سپرده بانکی (2)" sheetId="24" r:id="rId17"/>
    <sheet name="درآمد ناشی از فروش" sheetId="19" r:id="rId18"/>
    <sheet name="درآمد ناشی از تغییر قیمت اوراق" sheetId="21" r:id="rId19"/>
  </sheets>
  <definedNames>
    <definedName name="_xlnm.Print_Area" localSheetId="4">اوراق!$A$1:$AM$29</definedName>
    <definedName name="_xlnm.Print_Area" localSheetId="2">'اوراق مشتقه'!$A$1:$AX$24</definedName>
    <definedName name="_xlnm.Print_Area" localSheetId="5">'تعدیل قیمت'!$A$1:$N$27</definedName>
    <definedName name="_xlnm.Print_Area" localSheetId="7">درآمد!$A$1:$K$13</definedName>
    <definedName name="_xlnm.Print_Area" localSheetId="12">'درآمد سپرده بانکی (2)'!$A$1:$K$20</definedName>
    <definedName name="_xlnm.Print_Area" localSheetId="10">'درآمد سرمایه گذاری در اوراق به'!$A$1:$S$35</definedName>
    <definedName name="_xlnm.Print_Area" localSheetId="8">'درآمد سرمایه گذاری در سهام'!$A$1:$X$83</definedName>
    <definedName name="_xlnm.Print_Area" localSheetId="9">'درآمد سرمایه گذاری در صندوق'!$A$1:$X$25</definedName>
    <definedName name="_xlnm.Print_Area" localSheetId="14">'درآمد سود سهام'!$A$1:$T$33</definedName>
    <definedName name="_xlnm.Print_Area" localSheetId="18">'درآمد ناشی از تغییر قیمت اوراق'!$A$1:$S$94</definedName>
    <definedName name="_xlnm.Print_Area" localSheetId="17">'درآمد ناشی از فروش'!$A$1:$S$51</definedName>
    <definedName name="_xlnm.Print_Area" localSheetId="13">'سایر درآمدها'!$A$1:$G$11</definedName>
    <definedName name="_xlnm.Print_Area" localSheetId="6">'سپرده (2)'!$A$1:$L$21</definedName>
    <definedName name="_xlnm.Print_Area" localSheetId="1">سهام!$A$1:$AC$68</definedName>
    <definedName name="_xlnm.Print_Area" localSheetId="15">'سود اوراق بهادار'!$A$1:$U$33</definedName>
    <definedName name="_xlnm.Print_Area" localSheetId="16">'سود سپرده بانکی (2)'!$A$1:$M$20</definedName>
    <definedName name="_xlnm.Print_Area" localSheetId="0">'صورت وضعیت'!$A$1:$A$25</definedName>
    <definedName name="_xlnm.Print_Area" localSheetId="11">'مبالغ تخصیصی اوراق'!$A$1:$T$28</definedName>
    <definedName name="_xlnm.Print_Area" localSheetId="3">'واحدهای صندوق'!$A$1:$AB$20</definedName>
  </definedNames>
  <calcPr calcId="191029"/>
</workbook>
</file>

<file path=xl/calcChain.xml><?xml version="1.0" encoding="utf-8"?>
<calcChain xmlns="http://schemas.openxmlformats.org/spreadsheetml/2006/main">
  <c r="J13" i="8" l="1"/>
  <c r="J9" i="8"/>
  <c r="J10" i="8"/>
  <c r="J11" i="8"/>
  <c r="J12" i="8"/>
  <c r="J8" i="8"/>
  <c r="H13" i="8"/>
  <c r="H9" i="8"/>
  <c r="H10" i="8"/>
  <c r="H11" i="8"/>
  <c r="H12" i="8"/>
  <c r="H8" i="8"/>
  <c r="F13" i="8"/>
  <c r="F12" i="8"/>
  <c r="F11" i="8"/>
  <c r="F10" i="8"/>
  <c r="F9" i="8"/>
  <c r="F8" i="8"/>
  <c r="N22" i="24"/>
  <c r="M18" i="24"/>
  <c r="K18" i="24"/>
  <c r="I18" i="24"/>
  <c r="G18" i="24"/>
  <c r="E18" i="24"/>
  <c r="C18" i="24"/>
  <c r="H18" i="23"/>
  <c r="D18" i="23"/>
  <c r="M24" i="12"/>
  <c r="J23" i="12"/>
  <c r="J22" i="12"/>
  <c r="J17" i="12"/>
  <c r="J16" i="12"/>
  <c r="J15" i="12"/>
  <c r="H14" i="12"/>
  <c r="J14" i="12" s="1"/>
  <c r="J24" i="12" s="1"/>
  <c r="J13" i="12"/>
  <c r="J12" i="12"/>
  <c r="J11" i="12"/>
  <c r="J10" i="12"/>
  <c r="J9" i="12"/>
  <c r="J8" i="12"/>
  <c r="L21" i="22" l="1"/>
  <c r="J21" i="22"/>
  <c r="H21" i="22"/>
  <c r="F21" i="22"/>
  <c r="D21" i="22"/>
</calcChain>
</file>

<file path=xl/sharedStrings.xml><?xml version="1.0" encoding="utf-8"?>
<sst xmlns="http://schemas.openxmlformats.org/spreadsheetml/2006/main" count="1024" uniqueCount="365">
  <si>
    <t>صندوق سرمایه‌گذاری امین یکم فردا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</si>
  <si>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</si>
  <si>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</si>
  <si>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</si>
  <si>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</si>
  <si>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</si>
  <si>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</si>
  <si>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</si>
  <si>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</si>
  <si>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</si>
  <si>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</si>
  <si>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</si>
  <si>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</si>
  <si>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</si>
  <si>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</si>
  <si>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</si>
  <si>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</si>
  <si>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</si>
  <si>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</si>
  <si>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</si>
  <si>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احیا استیل فولاد بافت</t>
  </si>
  <si>
    <t>بانک ملت</t>
  </si>
  <si>
    <t>پالایش نفت اصفهان</t>
  </si>
  <si>
    <t>پالایش نفت بندرعباس</t>
  </si>
  <si>
    <t>پاکدیس</t>
  </si>
  <si>
    <t>پاکسان‌</t>
  </si>
  <si>
    <t>پتروشیمی اروند</t>
  </si>
  <si>
    <t>پتروشیمی بوعلی سینا</t>
  </si>
  <si>
    <t>پتروشیمی پردیس</t>
  </si>
  <si>
    <t>پتروشیمی شازند</t>
  </si>
  <si>
    <t>پتروشیمی نوری</t>
  </si>
  <si>
    <t>پتروشیمی‌شیراز</t>
  </si>
  <si>
    <t>پخش البرز</t>
  </si>
  <si>
    <t>تامین سرمایه امین</t>
  </si>
  <si>
    <t>توسعه‌معادن‌وفلزات‌</t>
  </si>
  <si>
    <t>تولید نیروی برق سبز منجیل</t>
  </si>
  <si>
    <t>داروسازی دانا</t>
  </si>
  <si>
    <t>داروسازی شهید قاضی</t>
  </si>
  <si>
    <t>داروسازی کاسپین تامین</t>
  </si>
  <si>
    <t>ذوب گران رنگین فلز</t>
  </si>
  <si>
    <t>س. نفت و گاز و پتروشیمی تأمین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</si>
  <si>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</si>
  <si>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</si>
  <si>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</si>
  <si>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</si>
  <si>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</si>
  <si>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سرمایه گذاری تامین اجتماعی</t>
  </si>
  <si>
    <t>سرمایه‌گذاری‌صندوق‌بازنشستگی‌</t>
  </si>
  <si>
    <t>سرمایه‌گذاری‌غدیر(هلدینگ‌</t>
  </si>
  <si>
    <t>سیمرغ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</si>
  <si>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</si>
  <si>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</si>
  <si>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</si>
  <si>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</si>
  <si>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</si>
  <si>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</si>
  <si>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</si>
  <si>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</si>
  <si>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</si>
  <si>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</si>
  <si>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</si>
  <si>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</si>
  <si>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</si>
  <si>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</si>
  <si>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</si>
  <si>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</si>
  <si>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شرکت صنایع غذایی مینو شرق</t>
  </si>
  <si>
    <t>صنایع پتروشیمی خلیج فارس</t>
  </si>
  <si>
    <t>صنعتی معدنی سیمان تجارت مهریز</t>
  </si>
  <si>
    <t>فولاد  خوزستان</t>
  </si>
  <si>
    <t>فولاد آلیاژی ایران</t>
  </si>
  <si>
    <t>فولاد هرمزگان جنوب</t>
  </si>
  <si>
    <t>گروه پتروشیمی تابان فردا</t>
  </si>
  <si>
    <t>گروه مالی صبا تامین</t>
  </si>
  <si>
    <t>گسترش صنایع روی ایرانیان</t>
  </si>
  <si>
    <t>ملی‌ صنایع‌ مس‌ ایران‌</t>
  </si>
  <si>
    <t>سرمایه گذاری دنیای سرمایه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</si>
  <si>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</si>
  <si>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</si>
  <si>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</si>
  <si>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</si>
  <si>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</si>
  <si>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</si>
  <si>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</si>
  <si>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اختيارف.ت.هرمز-2324-060218</t>
  </si>
  <si>
    <t>1406/02/18</t>
  </si>
  <si>
    <t>اختیارف.ت.دقاضی-28289-0606</t>
  </si>
  <si>
    <t>1406/06/15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</si>
  <si>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</si>
  <si>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</si>
  <si>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</si>
  <si>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</si>
  <si>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</si>
  <si>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اختيارخ.ت.هرمز-2377-060318</t>
  </si>
  <si>
    <t>اختیار خرید</t>
  </si>
  <si>
    <t>موقعیت فروش</t>
  </si>
  <si>
    <t>-</t>
  </si>
  <si>
    <t>1406/03/18</t>
  </si>
  <si>
    <t>اختیارخ.ت.دقاضی-26732-0607</t>
  </si>
  <si>
    <t>1406/07/18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</si>
  <si>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</si>
  <si>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</si>
  <si>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</si>
  <si>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</si>
  <si>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</si>
  <si>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</si>
  <si>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</si>
  <si>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</si>
  <si>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باران کارگزاری بانک کشاورزی</t>
  </si>
  <si>
    <t>صندوق پالایشی یکم-سهام</t>
  </si>
  <si>
    <t>صندوق س صنایع آروین1-بخشی</t>
  </si>
  <si>
    <t>صندوق س. مشترک امین آوید-س</t>
  </si>
  <si>
    <t>صندوق س.بخشی صنایع پاداش2-ب</t>
  </si>
  <si>
    <t>صندوق س.بخشی صنایع پاداش-ب</t>
  </si>
  <si>
    <t>صندوق س.بخشی کیان3-ب</t>
  </si>
  <si>
    <t>صندوق س.پشتوانه طلای پاداش</t>
  </si>
  <si>
    <t>صندوق س.دی سهام-سهام</t>
  </si>
  <si>
    <t>صندوق س.کالای پاداش1</t>
  </si>
  <si>
    <t>صندوق سرمایه گذاری طلای نور امین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</si>
  <si>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</si>
  <si>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</si>
  <si>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</si>
  <si>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</si>
  <si>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</si>
  <si>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</si>
  <si>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</si>
  <si>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</si>
  <si>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</si>
  <si>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اسنادخزانه-م4بودجه02-051021</t>
  </si>
  <si>
    <t>بله</t>
  </si>
  <si>
    <t>1402/08/15</t>
  </si>
  <si>
    <t>1405/10/21</t>
  </si>
  <si>
    <t>صکوک اجاره صبا806-بدون ضامن</t>
  </si>
  <si>
    <t>1404/06/01</t>
  </si>
  <si>
    <t>1408/06/01</t>
  </si>
  <si>
    <t>صکوک اجاره فارس806-بدون ضامن</t>
  </si>
  <si>
    <t>1404/06/24</t>
  </si>
  <si>
    <t>1408/06/24</t>
  </si>
  <si>
    <t>صکوک مرابحه دارو901-بدون ضامن</t>
  </si>
  <si>
    <t>1405/01/08</t>
  </si>
  <si>
    <t>1409/01/08</t>
  </si>
  <si>
    <t>صکوک مرابحه دارو904-3ماهه23%</t>
  </si>
  <si>
    <t>1405/04/28</t>
  </si>
  <si>
    <t>1409/04/28</t>
  </si>
  <si>
    <t>مرابحه پارس میکاکیش060708</t>
  </si>
  <si>
    <t>1402/07/08</t>
  </si>
  <si>
    <t>1406/07/08</t>
  </si>
  <si>
    <t>مرابحه داروسازی داناامین090520</t>
  </si>
  <si>
    <t>1405/05/20</t>
  </si>
  <si>
    <t>1409/05/20</t>
  </si>
  <si>
    <t>مرابحه س. و توسعه کیش14050724</t>
  </si>
  <si>
    <t>1401/07/24</t>
  </si>
  <si>
    <t>1405/07/24</t>
  </si>
  <si>
    <t>مرابحه عام دولت137-ش.خ061229</t>
  </si>
  <si>
    <t>1402/06/29</t>
  </si>
  <si>
    <t>1406/12/29</t>
  </si>
  <si>
    <t>مرابحه عام دولت186-ش.خ051124</t>
  </si>
  <si>
    <t>1403/07/24</t>
  </si>
  <si>
    <t>1405/11/24</t>
  </si>
  <si>
    <t>مرابحه عام دولت206-ش.خ051114</t>
  </si>
  <si>
    <t>1403/12/14</t>
  </si>
  <si>
    <t>1405/11/14</t>
  </si>
  <si>
    <t>مرابحه عام دولت223-ش.خ070431</t>
  </si>
  <si>
    <t>1404/04/31</t>
  </si>
  <si>
    <t>1407/04/31</t>
  </si>
  <si>
    <t>مرابحه عام دولت254-ش.خ070911</t>
  </si>
  <si>
    <t>1404/09/11</t>
  </si>
  <si>
    <t>1407/09/11</t>
  </si>
  <si>
    <t>مرابحه عام دولت265-ش.خ070430</t>
  </si>
  <si>
    <t>1404/10/30</t>
  </si>
  <si>
    <t>1407/04/30</t>
  </si>
  <si>
    <t>مرابحه عام دولت274-ش.خ071105</t>
  </si>
  <si>
    <t>1404/12/05</t>
  </si>
  <si>
    <t>1407/11/05</t>
  </si>
  <si>
    <t>مرابحه عام دولت298-ش.خ080414</t>
  </si>
  <si>
    <t>1405/05/14</t>
  </si>
  <si>
    <t>1408/04/14</t>
  </si>
  <si>
    <t>مرابحه کاسپین تامین 070625</t>
  </si>
  <si>
    <t>1403/06/25</t>
  </si>
  <si>
    <t>1407/06/25</t>
  </si>
  <si>
    <t>مشارکت ش مشهد712-3ماهه23%</t>
  </si>
  <si>
    <t>1403/12/28</t>
  </si>
  <si>
    <t>1407/12/28</t>
  </si>
  <si>
    <t>مشارکت ش مشهد72-3ماهه23%</t>
  </si>
  <si>
    <t>شهرداری مشهد</t>
  </si>
  <si>
    <t>خیر</t>
  </si>
  <si>
    <t>1405/02/31</t>
  </si>
  <si>
    <t>1409/02/31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</si>
  <si>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</si>
  <si>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</si>
  <si>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</si>
  <si>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</si>
  <si>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</si>
  <si>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</si>
  <si>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</si>
  <si>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</si>
  <si>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</si>
  <si>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</si>
  <si>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</si>
  <si>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</si>
  <si>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</si>
  <si>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</si>
  <si>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</si>
  <si>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</si>
  <si>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</si>
  <si>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</si>
  <si>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</si>
  <si>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</si>
  <si>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</si>
  <si>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</si>
  <si>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</si>
  <si>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</si>
  <si>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</si>
  <si>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</si>
  <si>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</si>
  <si>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</si>
  <si>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</si>
  <si>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</si>
  <si>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</si>
  <si>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</si>
  <si>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</si>
  <si>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</si>
  <si>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</si>
  <si>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</si>
  <si>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</si>
  <si>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</si>
  <si>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</si>
  <si>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</si>
  <si>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بانک‌ کارآفرین‌</t>
  </si>
  <si>
    <t>س. و توسعه صنایع لاستیک</t>
  </si>
  <si>
    <t>آلیاژ گستر هامون</t>
  </si>
  <si>
    <t>ح . سنگ آهن گهرزمین</t>
  </si>
  <si>
    <t>بیمه البرز</t>
  </si>
  <si>
    <t>ح . تامین سرمایه امین</t>
  </si>
  <si>
    <t>ح . معدنی و صنعتی گل گهر</t>
  </si>
  <si>
    <t>ح . پاکسان‌</t>
  </si>
  <si>
    <t>سنگ آهن گهرزمین</t>
  </si>
  <si>
    <t>ح . توسعه‌معادن‌وفلزات‌</t>
  </si>
  <si>
    <t>گروه صنعتی درپاد تبریز</t>
  </si>
  <si>
    <t>بیمه اتکایی امین</t>
  </si>
  <si>
    <t>معدنی و صنعتی گل گهر</t>
  </si>
  <si>
    <t>گروه انتخاب الکترونیک آرمان</t>
  </si>
  <si>
    <t>پالایش نفت تهران</t>
  </si>
  <si>
    <t>توسعه‌ صنایع‌ بهشهر(هلدینگ</t>
  </si>
  <si>
    <t>-2-2</t>
  </si>
  <si>
    <t>درآمد حاصل از سرمایه­گذاری در واحدهای صندوق</t>
  </si>
  <si>
    <t>درآمد سود صندوق</t>
  </si>
  <si>
    <t>صندوق س.پشتوانه طلا زرفام آشنا</t>
  </si>
  <si>
    <t>صندوق امین آوید</t>
  </si>
  <si>
    <t>صندوق طلای عیار مفید</t>
  </si>
  <si>
    <t>صندوق س. كالاي پارسيان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</si>
  <si>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</si>
  <si>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</si>
  <si>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</si>
  <si>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</si>
  <si>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</si>
  <si>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صند502-بدون ضامن</t>
  </si>
  <si>
    <t>اجاره تامین اجتماعی14050509</t>
  </si>
  <si>
    <t>مرابحه عام دولت140-ش.خ050504</t>
  </si>
  <si>
    <t>مرابحه عام دولت 166-ش.خ050419</t>
  </si>
  <si>
    <t>مرابحه عام دولت173-ش.خ050620</t>
  </si>
  <si>
    <t>مرابحه عام دولت248-ش.خ060727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</si>
  <si>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</si>
  <si>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</si>
  <si>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</si>
  <si>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</si>
  <si>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</si>
  <si>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</si>
  <si>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</si>
  <si>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</si>
  <si>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</si>
  <si>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</si>
  <si>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</si>
  <si>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</si>
  <si>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</si>
  <si>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</si>
  <si>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</si>
  <si>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</si>
  <si>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</si>
  <si>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</si>
  <si>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</si>
  <si>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</si>
  <si>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</si>
  <si>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</si>
  <si>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</si>
  <si>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</si>
  <si>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</si>
  <si>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</si>
  <si>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1405/04/31</t>
  </si>
  <si>
    <t>1405/04/20</t>
  </si>
  <si>
    <t>1405/03/27</t>
  </si>
  <si>
    <t>1405/02/30</t>
  </si>
  <si>
    <t>1405/05/28</t>
  </si>
  <si>
    <t>1405/04/25</t>
  </si>
  <si>
    <t>1405/05/18</t>
  </si>
  <si>
    <t>1405/06/25</t>
  </si>
  <si>
    <t>1405/06/23</t>
  </si>
  <si>
    <t>1405/03/31</t>
  </si>
  <si>
    <t>1405/05/06</t>
  </si>
  <si>
    <t>1405/02/14</t>
  </si>
  <si>
    <t>1405/04/23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</si>
  <si>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</si>
  <si>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</si>
  <si>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</si>
  <si>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</si>
  <si>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</si>
  <si>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1406/07/27</t>
  </si>
  <si>
    <t>1405/06/20</t>
  </si>
  <si>
    <t>1405/04/19</t>
  </si>
  <si>
    <t>1405/05/04</t>
  </si>
  <si>
    <t>1405/05/09</t>
  </si>
  <si>
    <t>1405/02/10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</si>
  <si>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</si>
  <si>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</si>
  <si>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</si>
  <si>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</si>
  <si>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</si>
  <si>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</si>
  <si>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</si>
  <si>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ظهرمز06031</t>
  </si>
  <si>
    <t>ظدقاضی06071</t>
  </si>
  <si>
    <t>سپرده‌های بانک اقتصاد نوین</t>
  </si>
  <si>
    <t>سپرده‌های بانک پارسیان</t>
  </si>
  <si>
    <t>سپرده‌های بانک خاورمیانه</t>
  </si>
  <si>
    <t>سپرده‌های بانک سپه</t>
  </si>
  <si>
    <t>سپرده‌های بانک صادرات</t>
  </si>
  <si>
    <t>سپرده‌های موسسه اعتباری ملل</t>
  </si>
  <si>
    <t>سپرده‌های بانک پاسارگاد</t>
  </si>
  <si>
    <t>سپرده‌های بانک دی</t>
  </si>
  <si>
    <t>سپرده‌های بانک شهر</t>
  </si>
  <si>
    <t>سپرده‌های بانک گردشگری</t>
  </si>
  <si>
    <t>سپرده‌های بانک ملت</t>
  </si>
  <si>
    <t>سپرده‌های بانک تجارت</t>
  </si>
  <si>
    <t>دوره نگهداری</t>
  </si>
  <si>
    <t>شرکت تامین سرمایه امین</t>
  </si>
  <si>
    <t xml:space="preserve">اجاره تامین اجتماعی14050509 </t>
  </si>
  <si>
    <t>از 1405/01/01 الی 1405/05/09</t>
  </si>
  <si>
    <t xml:space="preserve">صکوک اجاره صند502-بدون ضامن </t>
  </si>
  <si>
    <t>از 1405/01/01 الی 1405/02/10</t>
  </si>
  <si>
    <t>از 1405/01/01 الی 1405/12/29</t>
  </si>
  <si>
    <t xml:space="preserve">مرابحه س. و توسعه کیش14050724 </t>
  </si>
  <si>
    <t>از 1404/10/29 الی 1405/07/24</t>
  </si>
  <si>
    <t>از 1405/01/01 الی 1405/12/25</t>
  </si>
  <si>
    <t>اوراق شهرداری مشهد ماشین آلات عمرانی</t>
  </si>
  <si>
    <t>از 1405/06/25 الی 1406/06/25</t>
  </si>
  <si>
    <t>از 1404/06/24 الی 1405/06/24</t>
  </si>
  <si>
    <t>از 1405/05/07الی 1405/08/27</t>
  </si>
  <si>
    <t>مشهد72</t>
  </si>
  <si>
    <t>از 1405/06/29 الی 1406/06/29</t>
  </si>
  <si>
    <t>مشهد712</t>
  </si>
  <si>
    <t>از 1405/06/11 الی 1406/06/11</t>
  </si>
  <si>
    <t>شرکت گروه خدمات بازار سرمایه آبان</t>
  </si>
  <si>
    <t xml:space="preserve"> اختیارف.ت.هرمز-2496-060218 </t>
  </si>
  <si>
    <t>از 1404/08/19 الی 1406/02/18</t>
  </si>
  <si>
    <t>هدقاضی06061</t>
  </si>
  <si>
    <t>از 1405/06/15 الی 1406/06/15</t>
  </si>
  <si>
    <t>سازمان تامین اجتماعی</t>
  </si>
  <si>
    <t>اراد254</t>
  </si>
  <si>
    <t>از 1404/09/18 الی 1407/09/11</t>
  </si>
  <si>
    <t>از 1405/01/08 الی 1406/01/08</t>
  </si>
  <si>
    <t>صکوک مرابحه دارو904</t>
  </si>
  <si>
    <t>از 1405/04/28 الی 1406/04/28</t>
  </si>
  <si>
    <t>اوراق مرابحه شرکت داروسازي دانا</t>
  </si>
  <si>
    <t>از 1405/05/20 لغایت 1406/05/20</t>
  </si>
  <si>
    <t>سپرده‌های بانک ملل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</si>
</sst>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00%"/>
    <numFmt numFmtId="167" formatCode="0.0%"/>
  </numFmts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rgb="FF333333"/>
      <name val="IRANSans"/>
      <family val="2"/>
    </font>
    <font>
      <b/>
      <sz val="10"/>
      <color rgb="FFFFFFFF"/>
      <name val="IRAN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F6F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0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10" fontId="5" fillId="0" borderId="2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0" fontId="7" fillId="0" borderId="0" xfId="3" applyAlignment="1">
      <alignment horizontal="left"/>
    </xf>
    <xf numFmtId="165" fontId="0" fillId="0" borderId="0" xfId="4" applyNumberFormat="1" applyFont="1" applyAlignment="1">
      <alignment horizontal="left"/>
    </xf>
    <xf numFmtId="0" fontId="3" fillId="0" borderId="0" xfId="3" applyFont="1" applyAlignment="1">
      <alignment horizontal="right" vertical="center"/>
    </xf>
    <xf numFmtId="165" fontId="4" fillId="0" borderId="4" xfId="4" applyNumberFormat="1" applyFont="1" applyFill="1" applyBorder="1" applyAlignment="1">
      <alignment horizontal="center" vertical="center"/>
    </xf>
    <xf numFmtId="165" fontId="0" fillId="0" borderId="2" xfId="4" applyNumberFormat="1" applyFont="1" applyBorder="1" applyAlignment="1">
      <alignment horizontal="left"/>
    </xf>
    <xf numFmtId="0" fontId="4" fillId="0" borderId="4" xfId="3" applyFont="1" applyBorder="1" applyAlignment="1">
      <alignment horizontal="center" vertical="center"/>
    </xf>
    <xf numFmtId="165" fontId="5" fillId="0" borderId="2" xfId="4" applyNumberFormat="1" applyFont="1" applyFill="1" applyBorder="1" applyAlignment="1">
      <alignment horizontal="right" vertical="top"/>
    </xf>
    <xf numFmtId="10" fontId="5" fillId="0" borderId="0" xfId="5" applyNumberFormat="1" applyFont="1" applyFill="1" applyAlignment="1">
      <alignment horizontal="right" vertical="top"/>
    </xf>
    <xf numFmtId="165" fontId="5" fillId="0" borderId="0" xfId="4" applyNumberFormat="1" applyFont="1" applyFill="1" applyAlignment="1">
      <alignment horizontal="right" vertical="top"/>
    </xf>
    <xf numFmtId="0" fontId="4" fillId="0" borderId="5" xfId="3" applyFont="1" applyBorder="1" applyAlignment="1">
      <alignment horizontal="center" vertical="center"/>
    </xf>
    <xf numFmtId="165" fontId="5" fillId="0" borderId="5" xfId="4" applyNumberFormat="1" applyFont="1" applyFill="1" applyBorder="1" applyAlignment="1">
      <alignment horizontal="right" vertical="top"/>
    </xf>
    <xf numFmtId="10" fontId="5" fillId="0" borderId="6" xfId="5" applyNumberFormat="1" applyFont="1" applyFill="1" applyBorder="1" applyAlignment="1">
      <alignment horizontal="right" vertical="top"/>
    </xf>
    <xf numFmtId="165" fontId="0" fillId="0" borderId="0" xfId="4" applyNumberFormat="1" applyFont="1"/>
    <xf numFmtId="165" fontId="7" fillId="0" borderId="0" xfId="3" applyNumberFormat="1"/>
    <xf numFmtId="165" fontId="7" fillId="0" borderId="0" xfId="3" applyNumberFormat="1" applyAlignment="1">
      <alignment horizontal="left"/>
    </xf>
    <xf numFmtId="166" fontId="5" fillId="0" borderId="0" xfId="5" applyNumberFormat="1" applyFont="1" applyFill="1" applyAlignment="1">
      <alignment horizontal="right" vertical="top"/>
    </xf>
    <xf numFmtId="0" fontId="5" fillId="0" borderId="0" xfId="3" applyFont="1" applyAlignment="1">
      <alignment horizontal="right" vertical="top"/>
    </xf>
    <xf numFmtId="0" fontId="7" fillId="0" borderId="0" xfId="3" applyAlignment="1">
      <alignment horizontal="center"/>
    </xf>
    <xf numFmtId="0" fontId="3" fillId="0" borderId="0" xfId="3" applyFont="1" applyAlignment="1">
      <alignment horizontal="center" vertical="center"/>
    </xf>
    <xf numFmtId="3" fontId="0" fillId="3" borderId="0" xfId="0" applyNumberFormat="1" applyFill="1" applyAlignment="1">
      <alignment horizontal="left" vertical="center" wrapText="1"/>
    </xf>
    <xf numFmtId="0" fontId="4" fillId="0" borderId="0" xfId="3" applyFont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3" fontId="0" fillId="2" borderId="0" xfId="0" applyNumberFormat="1" applyFill="1" applyAlignment="1">
      <alignment horizontal="left" vertical="center" wrapText="1"/>
    </xf>
    <xf numFmtId="0" fontId="4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165" fontId="5" fillId="0" borderId="2" xfId="4" applyNumberFormat="1" applyFont="1" applyBorder="1" applyAlignment="1">
      <alignment horizontal="center" vertical="top"/>
    </xf>
    <xf numFmtId="165" fontId="7" fillId="0" borderId="0" xfId="4" applyNumberFormat="1" applyFont="1" applyAlignment="1">
      <alignment horizontal="center"/>
    </xf>
    <xf numFmtId="165" fontId="5" fillId="0" borderId="0" xfId="4" applyNumberFormat="1" applyFont="1" applyAlignment="1">
      <alignment horizontal="center" vertical="top"/>
    </xf>
    <xf numFmtId="165" fontId="5" fillId="0" borderId="0" xfId="4" applyNumberFormat="1" applyFont="1" applyFill="1" applyAlignment="1">
      <alignment vertical="center"/>
    </xf>
    <xf numFmtId="0" fontId="5" fillId="0" borderId="0" xfId="3" applyFont="1" applyAlignment="1">
      <alignment horizontal="center" vertical="center"/>
    </xf>
    <xf numFmtId="9" fontId="5" fillId="0" borderId="0" xfId="5" applyFont="1" applyFill="1" applyBorder="1" applyAlignment="1">
      <alignment horizontal="center" vertical="top"/>
    </xf>
    <xf numFmtId="167" fontId="5" fillId="0" borderId="0" xfId="5" applyNumberFormat="1" applyFont="1" applyFill="1" applyBorder="1" applyAlignment="1">
      <alignment horizontal="center" vertical="top"/>
    </xf>
    <xf numFmtId="0" fontId="4" fillId="0" borderId="0" xfId="3" applyFont="1" applyAlignment="1">
      <alignment vertical="center"/>
    </xf>
    <xf numFmtId="3" fontId="7" fillId="0" borderId="0" xfId="3" applyNumberFormat="1" applyAlignment="1">
      <alignment horizontal="center"/>
    </xf>
    <xf numFmtId="10" fontId="5" fillId="0" borderId="0" xfId="5" applyNumberFormat="1" applyFont="1" applyFill="1" applyBorder="1" applyAlignment="1">
      <alignment horizontal="center" vertical="top"/>
    </xf>
    <xf numFmtId="165" fontId="5" fillId="0" borderId="5" xfId="4" applyNumberFormat="1" applyFont="1" applyBorder="1" applyAlignment="1">
      <alignment horizontal="center" vertical="top"/>
    </xf>
    <xf numFmtId="165" fontId="5" fillId="0" borderId="5" xfId="4" applyNumberFormat="1" applyFont="1" applyBorder="1" applyAlignment="1">
      <alignment vertical="center"/>
    </xf>
    <xf numFmtId="3" fontId="9" fillId="0" borderId="0" xfId="0" applyNumberFormat="1" applyFont="1" applyAlignment="1">
      <alignment horizontal="left"/>
    </xf>
    <xf numFmtId="38" fontId="5" fillId="0" borderId="0" xfId="3" applyNumberFormat="1" applyFont="1" applyAlignment="1">
      <alignment horizontal="center" vertical="top"/>
    </xf>
    <xf numFmtId="9" fontId="5" fillId="0" borderId="0" xfId="5" applyFont="1" applyBorder="1" applyAlignment="1">
      <alignment horizontal="center" vertical="top"/>
    </xf>
    <xf numFmtId="164" fontId="5" fillId="0" borderId="0" xfId="4" applyNumberFormat="1" applyFont="1" applyBorder="1" applyAlignment="1">
      <alignment horizontal="center" vertical="top"/>
    </xf>
    <xf numFmtId="165" fontId="5" fillId="0" borderId="0" xfId="4" applyNumberFormat="1" applyFont="1" applyBorder="1" applyAlignment="1">
      <alignment horizontal="center" vertical="top"/>
    </xf>
    <xf numFmtId="3" fontId="8" fillId="0" borderId="0" xfId="0" applyNumberFormat="1" applyFont="1" applyAlignment="1">
      <alignment horizontal="left"/>
    </xf>
    <xf numFmtId="3" fontId="7" fillId="2" borderId="0" xfId="0" applyNumberFormat="1" applyFont="1" applyFill="1" applyAlignment="1">
      <alignment horizontal="left" vertical="center" wrapText="1"/>
    </xf>
    <xf numFmtId="3" fontId="7" fillId="3" borderId="0" xfId="0" applyNumberFormat="1" applyFont="1" applyFill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0" fontId="4" fillId="0" borderId="3" xfId="3" applyFont="1" applyBorder="1" applyAlignment="1">
      <alignment horizontal="center" vertical="center" wrapText="1"/>
    </xf>
    <xf numFmtId="0" fontId="7" fillId="0" borderId="2" xfId="3" applyBorder="1" applyAlignment="1">
      <alignment horizontal="left"/>
    </xf>
    <xf numFmtId="3" fontId="7" fillId="0" borderId="0" xfId="3" applyNumberFormat="1" applyAlignment="1">
      <alignment horizontal="left"/>
    </xf>
    <xf numFmtId="165" fontId="4" fillId="0" borderId="3" xfId="4" applyNumberFormat="1" applyFont="1" applyFill="1" applyBorder="1" applyAlignment="1">
      <alignment horizontal="center" vertical="center" wrapText="1"/>
    </xf>
    <xf numFmtId="165" fontId="7" fillId="0" borderId="0" xfId="4" applyNumberFormat="1" applyFont="1" applyAlignment="1">
      <alignment horizontal="left"/>
    </xf>
    <xf numFmtId="167" fontId="5" fillId="0" borderId="2" xfId="5" applyNumberFormat="1" applyFont="1" applyBorder="1" applyAlignment="1">
      <alignment horizontal="right" vertical="top"/>
    </xf>
    <xf numFmtId="167" fontId="5" fillId="0" borderId="0" xfId="5" applyNumberFormat="1" applyFont="1" applyBorder="1" applyAlignment="1">
      <alignment horizontal="right" vertical="top"/>
    </xf>
    <xf numFmtId="9" fontId="5" fillId="0" borderId="5" xfId="2" applyFont="1" applyBorder="1" applyAlignment="1">
      <alignment horizontal="right" vertical="top"/>
    </xf>
    <xf numFmtId="10" fontId="5" fillId="0" borderId="2" xfId="5" applyNumberFormat="1" applyFont="1" applyBorder="1" applyAlignment="1">
      <alignment horizontal="right" vertical="top"/>
    </xf>
    <xf numFmtId="10" fontId="5" fillId="0" borderId="0" xfId="5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3" applyFont="1" applyAlignment="1">
      <alignment horizontal="right" vertical="top"/>
    </xf>
    <xf numFmtId="0" fontId="4" fillId="0" borderId="5" xfId="3" applyFont="1" applyBorder="1" applyAlignment="1">
      <alignment horizontal="center" vertical="center"/>
    </xf>
    <xf numFmtId="0" fontId="5" fillId="0" borderId="2" xfId="3" applyFont="1" applyBorder="1" applyAlignment="1">
      <alignment horizontal="right" vertical="top"/>
    </xf>
    <xf numFmtId="0" fontId="1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165" fontId="4" fillId="0" borderId="4" xfId="4" applyNumberFormat="1" applyFont="1" applyFill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top"/>
    </xf>
    <xf numFmtId="0" fontId="4" fillId="0" borderId="0" xfId="3" applyFont="1" applyAlignment="1">
      <alignment horizontal="center" vertical="center"/>
    </xf>
    <xf numFmtId="0" fontId="4" fillId="0" borderId="4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</cellXfs>
  <cellStyles count="6">
    <cellStyle name="Comma" xfId="1" builtinId="3"/>
    <cellStyle name="Comma 2" xfId="4" xr:uid="{3033547C-B4AD-4C6E-8114-DBC5FC5A0E1A}"/>
    <cellStyle name="Normal" xfId="0" builtinId="0"/>
    <cellStyle name="Normal 2" xfId="3" xr:uid="{63E83F2F-2CF1-4585-A87A-5E8674E02DCD}"/>
    <cellStyle name="Percent" xfId="2" builtinId="5"/>
    <cellStyle name="Percent 2" xfId="5" xr:uid="{3E783306-F9C5-411D-8508-4ED46D51A9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2692781</xdr:colOff>
      <xdr:row>47</xdr:row>
      <xdr:rowOff>42164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D8F2E6-1EBF-950D-E271-0D93F41AF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7289344" y="0"/>
          <a:ext cx="7534656" cy="10646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admin.aminfarda.ir/Admin/Oragh/FundOraghTransaction.aspx?oid=2300&amp;basketId=1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="60" zoomScaleNormal="100" workbookViewId="0">
      <selection activeCell="I10" sqref="I10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86"/>
      <c r="B1" s="86"/>
      <c r="C1" s="86"/>
    </row>
    <row r="2" spans="1:3" ht="21.75" customHeight="1" x14ac:dyDescent="0.2">
      <c r="A2" s="86"/>
      <c r="B2" s="86"/>
      <c r="C2" s="86"/>
    </row>
    <row r="3" spans="1:3" ht="21.75" customHeight="1" x14ac:dyDescent="0.2">
      <c r="A3" s="86"/>
      <c r="B3" s="86"/>
      <c r="C3" s="86"/>
    </row>
    <row r="4" spans="1:3" ht="7.35" customHeight="1" x14ac:dyDescent="0.2"/>
    <row r="5" spans="1:3" ht="123.6" customHeight="1" x14ac:dyDescent="0.2">
      <c r="B5" s="88"/>
    </row>
    <row r="6" spans="1:3" ht="123.6" customHeight="1" x14ac:dyDescent="0.2">
      <c r="B6" s="8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2"/>
  <sheetViews>
    <sheetView rightToLeft="1" view="pageBreakPreview" zoomScaleNormal="100" zoomScaleSheetLayoutView="100" workbookViewId="0">
      <selection activeCell="V81" sqref="V8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5.85546875" bestFit="1" customWidth="1"/>
    <col min="15" max="15" width="1.28515625" customWidth="1"/>
    <col min="16" max="16" width="14.28515625" customWidth="1"/>
    <col min="17" max="17" width="1.28515625" customWidth="1"/>
    <col min="18" max="18" width="16.1406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20.28515625" bestFit="1" customWidth="1"/>
    <col min="25" max="25" width="1.28515625" customWidth="1"/>
    <col min="26" max="26" width="17.855468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28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</row>
    <row r="3" spans="1:2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</row>
    <row r="4" spans="1:28" ht="14.45" customHeight="1" x14ac:dyDescent="0.2">
      <c r="A4" s="1" t="s">
        <v>3</v>
      </c>
      <c r="B4" s="87" t="s">
        <v>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</row>
    <row r="5" spans="1:28" ht="14.45" customHeight="1" x14ac:dyDescent="0.2">
      <c r="A5" s="87" t="s">
        <v>5</v>
      </c>
      <c r="B5" s="87"/>
      <c r="C5" s="87" t="s">
        <v>6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1:28" ht="14.45" customHeight="1" x14ac:dyDescent="0.2">
      <c r="F6" s="84" t="s">
        <v>7</v>
      </c>
      <c r="G6" s="84"/>
      <c r="H6" s="84"/>
      <c r="I6" s="84"/>
      <c r="J6" s="84"/>
      <c r="L6" s="84" t="s">
        <v>8</v>
      </c>
      <c r="M6" s="84"/>
      <c r="N6" s="84"/>
      <c r="O6" s="84"/>
      <c r="P6" s="84"/>
      <c r="Q6" s="84"/>
      <c r="R6" s="84"/>
      <c r="T6" s="84" t="s">
        <v>9</v>
      </c>
      <c r="U6" s="84"/>
      <c r="V6" s="84"/>
      <c r="W6" s="84"/>
      <c r="X6" s="84"/>
      <c r="Y6" s="84"/>
      <c r="Z6" s="84"/>
      <c r="AA6" s="84"/>
      <c r="AB6" s="84"/>
    </row>
    <row r="7" spans="1:28" ht="14.45" customHeight="1" x14ac:dyDescent="0.2">
      <c r="F7" s="3"/>
      <c r="G7" s="3"/>
      <c r="H7" s="3"/>
      <c r="I7" s="3"/>
      <c r="J7" s="3"/>
      <c r="L7" s="90" t="s">
        <v>10</v>
      </c>
      <c r="M7" s="90"/>
      <c r="N7" s="90"/>
      <c r="O7" s="3"/>
      <c r="P7" s="90" t="s">
        <v>11</v>
      </c>
      <c r="Q7" s="90"/>
      <c r="R7" s="90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84" t="s">
        <v>12</v>
      </c>
      <c r="B8" s="84"/>
      <c r="C8" s="84"/>
      <c r="E8" s="84" t="s">
        <v>13</v>
      </c>
      <c r="F8" s="8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85" t="s">
        <v>19</v>
      </c>
      <c r="B9" s="85"/>
      <c r="C9" s="85"/>
      <c r="E9" s="91">
        <v>300000</v>
      </c>
      <c r="F9" s="91"/>
      <c r="H9" s="6">
        <v>1558108768</v>
      </c>
      <c r="J9" s="6">
        <v>2173071300</v>
      </c>
      <c r="L9" s="6">
        <v>0</v>
      </c>
      <c r="N9" s="6">
        <v>0</v>
      </c>
      <c r="P9" s="6">
        <v>0</v>
      </c>
      <c r="R9" s="6">
        <v>0</v>
      </c>
      <c r="T9" s="6">
        <v>300000</v>
      </c>
      <c r="V9" s="6">
        <v>12280</v>
      </c>
      <c r="X9" s="6">
        <v>1558108768</v>
      </c>
      <c r="Z9" s="6">
        <v>3655522680</v>
      </c>
      <c r="AB9" s="7">
        <v>0.01</v>
      </c>
    </row>
    <row r="10" spans="1:28" ht="21.75" customHeight="1" x14ac:dyDescent="0.2">
      <c r="A10" s="81" t="s">
        <v>20</v>
      </c>
      <c r="B10" s="81"/>
      <c r="C10" s="81"/>
      <c r="E10" s="89">
        <v>10666000</v>
      </c>
      <c r="F10" s="89"/>
      <c r="H10" s="9">
        <v>35825573025</v>
      </c>
      <c r="J10" s="9">
        <v>49742693554</v>
      </c>
      <c r="L10" s="9">
        <v>0</v>
      </c>
      <c r="N10" s="9">
        <v>0</v>
      </c>
      <c r="P10" s="9">
        <v>-5330000</v>
      </c>
      <c r="R10" s="9">
        <v>25597787806</v>
      </c>
      <c r="T10" s="9">
        <v>5336000</v>
      </c>
      <c r="V10" s="9">
        <v>5230</v>
      </c>
      <c r="X10" s="9">
        <v>17922863084</v>
      </c>
      <c r="Z10" s="9">
        <v>27691556725.599998</v>
      </c>
      <c r="AB10" s="10">
        <v>0.05</v>
      </c>
    </row>
    <row r="11" spans="1:28" ht="21.75" customHeight="1" x14ac:dyDescent="0.2">
      <c r="A11" s="81" t="s">
        <v>21</v>
      </c>
      <c r="B11" s="81"/>
      <c r="C11" s="81"/>
      <c r="E11" s="89">
        <v>189739369</v>
      </c>
      <c r="F11" s="89"/>
      <c r="H11" s="9">
        <v>209210859474</v>
      </c>
      <c r="J11" s="9">
        <v>270924391812.10999</v>
      </c>
      <c r="L11" s="9">
        <v>0</v>
      </c>
      <c r="N11" s="9">
        <v>0</v>
      </c>
      <c r="P11" s="9">
        <v>0</v>
      </c>
      <c r="R11" s="9">
        <v>0</v>
      </c>
      <c r="T11" s="9">
        <v>189739369</v>
      </c>
      <c r="V11" s="9">
        <v>1507</v>
      </c>
      <c r="X11" s="9">
        <v>209210859474</v>
      </c>
      <c r="Z11" s="9">
        <v>283726934302.18799</v>
      </c>
      <c r="AB11" s="10">
        <v>0.55000000000000004</v>
      </c>
    </row>
    <row r="12" spans="1:28" ht="21.75" customHeight="1" x14ac:dyDescent="0.2">
      <c r="A12" s="81" t="s">
        <v>22</v>
      </c>
      <c r="B12" s="81"/>
      <c r="C12" s="81"/>
      <c r="E12" s="89">
        <v>8456068</v>
      </c>
      <c r="F12" s="89"/>
      <c r="H12" s="9">
        <v>78525549970</v>
      </c>
      <c r="J12" s="9">
        <v>103876898118.177</v>
      </c>
      <c r="L12" s="9">
        <v>0</v>
      </c>
      <c r="N12" s="9">
        <v>0</v>
      </c>
      <c r="P12" s="9">
        <v>0</v>
      </c>
      <c r="R12" s="9">
        <v>0</v>
      </c>
      <c r="T12" s="9">
        <v>8456068</v>
      </c>
      <c r="V12" s="9">
        <v>13720</v>
      </c>
      <c r="X12" s="9">
        <v>78525549970</v>
      </c>
      <c r="Z12" s="9">
        <v>115120439594.619</v>
      </c>
      <c r="AB12" s="10">
        <v>0.22</v>
      </c>
    </row>
    <row r="13" spans="1:28" ht="21.75" customHeight="1" x14ac:dyDescent="0.2">
      <c r="A13" s="81" t="s">
        <v>23</v>
      </c>
      <c r="B13" s="81"/>
      <c r="C13" s="81"/>
      <c r="E13" s="89">
        <v>10096789</v>
      </c>
      <c r="F13" s="89"/>
      <c r="H13" s="9">
        <v>100684830825</v>
      </c>
      <c r="J13" s="9">
        <v>147175302660.931</v>
      </c>
      <c r="L13" s="9">
        <v>0</v>
      </c>
      <c r="N13" s="9">
        <v>0</v>
      </c>
      <c r="P13" s="9">
        <v>0</v>
      </c>
      <c r="R13" s="9">
        <v>0</v>
      </c>
      <c r="T13" s="9">
        <v>10096789</v>
      </c>
      <c r="V13" s="9">
        <v>15270</v>
      </c>
      <c r="X13" s="9">
        <v>100684830825</v>
      </c>
      <c r="Z13" s="9">
        <v>152986172337.12799</v>
      </c>
      <c r="AB13" s="10">
        <v>0.3</v>
      </c>
    </row>
    <row r="14" spans="1:28" ht="21.75" customHeight="1" x14ac:dyDescent="0.2">
      <c r="A14" s="81" t="s">
        <v>24</v>
      </c>
      <c r="B14" s="81"/>
      <c r="C14" s="81"/>
      <c r="E14" s="89">
        <v>2100000</v>
      </c>
      <c r="F14" s="89"/>
      <c r="H14" s="9">
        <v>29223601416</v>
      </c>
      <c r="J14" s="9">
        <v>24296723220</v>
      </c>
      <c r="L14" s="9">
        <v>0</v>
      </c>
      <c r="N14" s="9">
        <v>0</v>
      </c>
      <c r="P14" s="9">
        <v>0</v>
      </c>
      <c r="R14" s="9">
        <v>0</v>
      </c>
      <c r="T14" s="9">
        <v>2100000</v>
      </c>
      <c r="V14" s="9">
        <v>14990</v>
      </c>
      <c r="X14" s="9">
        <v>29223601416</v>
      </c>
      <c r="Z14" s="9">
        <v>31235667330</v>
      </c>
      <c r="AB14" s="10">
        <v>0.06</v>
      </c>
    </row>
    <row r="15" spans="1:28" ht="21.75" customHeight="1" x14ac:dyDescent="0.2">
      <c r="A15" s="81" t="s">
        <v>25</v>
      </c>
      <c r="B15" s="81"/>
      <c r="C15" s="81"/>
      <c r="E15" s="89">
        <v>217416</v>
      </c>
      <c r="F15" s="89"/>
      <c r="H15" s="9">
        <v>494865923</v>
      </c>
      <c r="J15" s="9">
        <v>545810497.02960002</v>
      </c>
      <c r="L15" s="9">
        <v>0</v>
      </c>
      <c r="N15" s="9">
        <v>0</v>
      </c>
      <c r="P15" s="9">
        <v>0</v>
      </c>
      <c r="R15" s="9">
        <v>0</v>
      </c>
      <c r="T15" s="9">
        <v>217416</v>
      </c>
      <c r="V15" s="9">
        <v>2664</v>
      </c>
      <c r="X15" s="9">
        <v>494865923</v>
      </c>
      <c r="Z15" s="9">
        <v>574719037.18848002</v>
      </c>
      <c r="AB15" s="10">
        <v>0</v>
      </c>
    </row>
    <row r="16" spans="1:28" ht="21.75" customHeight="1" x14ac:dyDescent="0.2">
      <c r="A16" s="81" t="s">
        <v>26</v>
      </c>
      <c r="B16" s="81"/>
      <c r="C16" s="81"/>
      <c r="E16" s="89">
        <v>980000</v>
      </c>
      <c r="F16" s="89"/>
      <c r="H16" s="9">
        <v>49926450603</v>
      </c>
      <c r="J16" s="9">
        <v>54134877482</v>
      </c>
      <c r="L16" s="9">
        <v>0</v>
      </c>
      <c r="N16" s="9">
        <v>0</v>
      </c>
      <c r="P16" s="9">
        <v>0</v>
      </c>
      <c r="R16" s="9">
        <v>0</v>
      </c>
      <c r="T16" s="9">
        <v>980000</v>
      </c>
      <c r="V16" s="9">
        <v>65370</v>
      </c>
      <c r="X16" s="9">
        <v>49926450603</v>
      </c>
      <c r="Z16" s="9">
        <v>63567396102</v>
      </c>
      <c r="AB16" s="10">
        <v>0.12</v>
      </c>
    </row>
    <row r="17" spans="1:28" ht="21.75" customHeight="1" x14ac:dyDescent="0.2">
      <c r="A17" s="81" t="s">
        <v>27</v>
      </c>
      <c r="B17" s="81"/>
      <c r="C17" s="81"/>
      <c r="E17" s="89">
        <v>369735</v>
      </c>
      <c r="F17" s="89"/>
      <c r="H17" s="9">
        <v>13130790576</v>
      </c>
      <c r="J17" s="9">
        <v>21832847202.259499</v>
      </c>
      <c r="L17" s="9">
        <v>0</v>
      </c>
      <c r="N17" s="9">
        <v>0</v>
      </c>
      <c r="P17" s="9">
        <v>0</v>
      </c>
      <c r="R17" s="9">
        <v>0</v>
      </c>
      <c r="T17" s="9">
        <v>369735</v>
      </c>
      <c r="V17" s="9">
        <v>61080</v>
      </c>
      <c r="X17" s="9">
        <v>13130790576</v>
      </c>
      <c r="Z17" s="9">
        <v>22408844011.326</v>
      </c>
      <c r="AB17" s="10">
        <v>0.04</v>
      </c>
    </row>
    <row r="18" spans="1:28" ht="21.75" customHeight="1" x14ac:dyDescent="0.2">
      <c r="A18" s="81" t="s">
        <v>28</v>
      </c>
      <c r="B18" s="81"/>
      <c r="C18" s="81"/>
      <c r="E18" s="89">
        <v>3994160</v>
      </c>
      <c r="F18" s="89"/>
      <c r="H18" s="9">
        <v>59973109877</v>
      </c>
      <c r="J18" s="9">
        <v>53226919473.176003</v>
      </c>
      <c r="L18" s="9">
        <v>0</v>
      </c>
      <c r="N18" s="9">
        <v>0</v>
      </c>
      <c r="P18" s="9">
        <v>-3994160</v>
      </c>
      <c r="R18" s="9">
        <v>46587556421</v>
      </c>
      <c r="T18" s="9">
        <v>0</v>
      </c>
      <c r="V18" s="9">
        <v>0</v>
      </c>
      <c r="X18" s="9">
        <v>0</v>
      </c>
      <c r="Z18" s="9">
        <v>0</v>
      </c>
      <c r="AB18" s="10">
        <v>0</v>
      </c>
    </row>
    <row r="19" spans="1:28" ht="21.75" customHeight="1" x14ac:dyDescent="0.2">
      <c r="A19" s="81" t="s">
        <v>29</v>
      </c>
      <c r="B19" s="81"/>
      <c r="C19" s="81"/>
      <c r="E19" s="89">
        <v>621899</v>
      </c>
      <c r="F19" s="89"/>
      <c r="H19" s="9">
        <v>9903379181</v>
      </c>
      <c r="J19" s="9">
        <v>17469866613.866299</v>
      </c>
      <c r="L19" s="9">
        <v>0</v>
      </c>
      <c r="N19" s="9">
        <v>0</v>
      </c>
      <c r="P19" s="9">
        <v>0</v>
      </c>
      <c r="R19" s="9">
        <v>0</v>
      </c>
      <c r="T19" s="9">
        <v>621899</v>
      </c>
      <c r="V19" s="9">
        <v>35090</v>
      </c>
      <c r="X19" s="9">
        <v>9903379181</v>
      </c>
      <c r="Z19" s="9">
        <v>21653748480.415699</v>
      </c>
      <c r="AB19" s="10">
        <v>0.04</v>
      </c>
    </row>
    <row r="20" spans="1:28" ht="21.75" customHeight="1" x14ac:dyDescent="0.2">
      <c r="A20" s="81" t="s">
        <v>30</v>
      </c>
      <c r="B20" s="81"/>
      <c r="C20" s="81"/>
      <c r="E20" s="89">
        <v>668664</v>
      </c>
      <c r="F20" s="89"/>
      <c r="H20" s="9">
        <v>21311884176</v>
      </c>
      <c r="J20" s="9">
        <v>33944415827.644798</v>
      </c>
      <c r="L20" s="9">
        <v>0</v>
      </c>
      <c r="N20" s="9">
        <v>0</v>
      </c>
      <c r="P20" s="9">
        <v>0</v>
      </c>
      <c r="R20" s="9">
        <v>0</v>
      </c>
      <c r="T20" s="9">
        <v>668664</v>
      </c>
      <c r="V20" s="9">
        <v>42770</v>
      </c>
      <c r="X20" s="9">
        <v>21311884176</v>
      </c>
      <c r="Z20" s="9">
        <v>28377690870.765598</v>
      </c>
      <c r="AB20" s="10">
        <v>0.06</v>
      </c>
    </row>
    <row r="21" spans="1:28" ht="21.75" customHeight="1" x14ac:dyDescent="0.2">
      <c r="A21" s="81" t="s">
        <v>31</v>
      </c>
      <c r="B21" s="81"/>
      <c r="C21" s="81"/>
      <c r="E21" s="89">
        <v>943935</v>
      </c>
      <c r="F21" s="89"/>
      <c r="H21" s="9">
        <v>69248836277</v>
      </c>
      <c r="J21" s="9">
        <v>65583419539.149002</v>
      </c>
      <c r="L21" s="9">
        <v>0</v>
      </c>
      <c r="N21" s="9">
        <v>0</v>
      </c>
      <c r="P21" s="9">
        <v>0</v>
      </c>
      <c r="R21" s="9">
        <v>0</v>
      </c>
      <c r="T21" s="9">
        <v>943935</v>
      </c>
      <c r="V21" s="9">
        <v>70000</v>
      </c>
      <c r="X21" s="9">
        <v>69248836277</v>
      </c>
      <c r="Z21" s="9">
        <v>65564686771.5</v>
      </c>
      <c r="AB21" s="10">
        <v>0.13</v>
      </c>
    </row>
    <row r="22" spans="1:28" ht="21.75" customHeight="1" x14ac:dyDescent="0.2">
      <c r="A22" s="81" t="s">
        <v>32</v>
      </c>
      <c r="B22" s="81"/>
      <c r="C22" s="81"/>
      <c r="E22" s="89">
        <v>2951000</v>
      </c>
      <c r="F22" s="89"/>
      <c r="H22" s="9">
        <v>23511286073</v>
      </c>
      <c r="J22" s="9">
        <v>38534964213.199997</v>
      </c>
      <c r="L22" s="9">
        <v>0</v>
      </c>
      <c r="N22" s="9">
        <v>0</v>
      </c>
      <c r="P22" s="9">
        <v>0</v>
      </c>
      <c r="R22" s="9">
        <v>0</v>
      </c>
      <c r="T22" s="9">
        <v>2951000</v>
      </c>
      <c r="V22" s="9">
        <v>13820</v>
      </c>
      <c r="X22" s="9">
        <v>23511286073</v>
      </c>
      <c r="Z22" s="9">
        <v>40467568801.400002</v>
      </c>
      <c r="AB22" s="10">
        <v>0.08</v>
      </c>
    </row>
    <row r="23" spans="1:28" ht="21.75" customHeight="1" x14ac:dyDescent="0.2">
      <c r="A23" s="81" t="s">
        <v>33</v>
      </c>
      <c r="B23" s="81"/>
      <c r="C23" s="81"/>
      <c r="E23" s="89">
        <v>257779272</v>
      </c>
      <c r="F23" s="89"/>
      <c r="H23" s="9">
        <v>957047931128</v>
      </c>
      <c r="J23" s="9">
        <v>679625097770.30798</v>
      </c>
      <c r="L23" s="9">
        <v>0</v>
      </c>
      <c r="N23" s="9">
        <v>0</v>
      </c>
      <c r="P23" s="9">
        <v>0</v>
      </c>
      <c r="R23" s="9">
        <v>0</v>
      </c>
      <c r="T23" s="9">
        <v>257779272</v>
      </c>
      <c r="V23" s="9">
        <v>2906</v>
      </c>
      <c r="X23" s="9">
        <v>957047931128</v>
      </c>
      <c r="Z23" s="9">
        <v>743315970688.94104</v>
      </c>
      <c r="AB23" s="10">
        <v>1.45</v>
      </c>
    </row>
    <row r="24" spans="1:28" ht="21.75" customHeight="1" x14ac:dyDescent="0.2">
      <c r="A24" s="81" t="s">
        <v>34</v>
      </c>
      <c r="B24" s="81"/>
      <c r="C24" s="81"/>
      <c r="E24" s="89">
        <v>1439192</v>
      </c>
      <c r="F24" s="89"/>
      <c r="H24" s="9">
        <v>2112180434</v>
      </c>
      <c r="J24" s="9">
        <v>4641217898.9799995</v>
      </c>
      <c r="L24" s="9">
        <v>0</v>
      </c>
      <c r="N24" s="9">
        <v>0</v>
      </c>
      <c r="P24" s="9">
        <v>0</v>
      </c>
      <c r="R24" s="9">
        <v>0</v>
      </c>
      <c r="T24" s="9">
        <v>1439192</v>
      </c>
      <c r="V24" s="9">
        <v>4580</v>
      </c>
      <c r="X24" s="9">
        <v>2112180434</v>
      </c>
      <c r="Z24" s="9">
        <v>6540547069.9471998</v>
      </c>
      <c r="AB24" s="10">
        <v>0.01</v>
      </c>
    </row>
    <row r="25" spans="1:28" ht="21.75" customHeight="1" x14ac:dyDescent="0.2">
      <c r="A25" s="81" t="s">
        <v>35</v>
      </c>
      <c r="B25" s="81"/>
      <c r="C25" s="81"/>
      <c r="E25" s="89">
        <v>1125000</v>
      </c>
      <c r="F25" s="89"/>
      <c r="H25" s="9">
        <v>20641933350</v>
      </c>
      <c r="J25" s="9">
        <v>32015591550</v>
      </c>
      <c r="L25" s="9">
        <v>0</v>
      </c>
      <c r="N25" s="9">
        <v>0</v>
      </c>
      <c r="P25" s="9">
        <v>0</v>
      </c>
      <c r="R25" s="9">
        <v>0</v>
      </c>
      <c r="T25" s="9">
        <v>1125000</v>
      </c>
      <c r="V25" s="9">
        <v>32220</v>
      </c>
      <c r="X25" s="9">
        <v>20641933350</v>
      </c>
      <c r="Z25" s="9">
        <v>35967306825</v>
      </c>
      <c r="AB25" s="10">
        <v>7.0000000000000007E-2</v>
      </c>
    </row>
    <row r="26" spans="1:28" ht="21.75" customHeight="1" x14ac:dyDescent="0.2">
      <c r="A26" s="81" t="s">
        <v>36</v>
      </c>
      <c r="B26" s="81"/>
      <c r="C26" s="81"/>
      <c r="E26" s="89">
        <v>2338000</v>
      </c>
      <c r="F26" s="89"/>
      <c r="H26" s="9">
        <v>20668979127</v>
      </c>
      <c r="J26" s="9">
        <v>44704998300.199997</v>
      </c>
      <c r="L26" s="9">
        <v>0</v>
      </c>
      <c r="N26" s="9">
        <v>0</v>
      </c>
      <c r="P26" s="9">
        <v>0</v>
      </c>
      <c r="R26" s="9">
        <v>0</v>
      </c>
      <c r="T26" s="9">
        <v>2338000</v>
      </c>
      <c r="V26" s="9">
        <v>27440</v>
      </c>
      <c r="X26" s="9">
        <v>20668979127</v>
      </c>
      <c r="Z26" s="9">
        <v>63658804014.400002</v>
      </c>
      <c r="AB26" s="10">
        <v>0.12</v>
      </c>
    </row>
    <row r="27" spans="1:28" ht="21.75" customHeight="1" x14ac:dyDescent="0.2">
      <c r="A27" s="81" t="s">
        <v>37</v>
      </c>
      <c r="B27" s="81"/>
      <c r="C27" s="81"/>
      <c r="E27" s="89">
        <v>22976885</v>
      </c>
      <c r="F27" s="89"/>
      <c r="H27" s="9">
        <v>501259256412</v>
      </c>
      <c r="J27" s="9">
        <v>503430762104.89502</v>
      </c>
      <c r="L27" s="9">
        <v>0</v>
      </c>
      <c r="N27" s="9">
        <v>0</v>
      </c>
      <c r="P27" s="9">
        <v>0</v>
      </c>
      <c r="R27" s="9">
        <v>0</v>
      </c>
      <c r="T27" s="9">
        <v>22976885</v>
      </c>
      <c r="V27" s="9">
        <v>22556</v>
      </c>
      <c r="X27" s="9">
        <v>501259256412</v>
      </c>
      <c r="Z27" s="9">
        <v>514260417102.396</v>
      </c>
      <c r="AB27" s="10">
        <v>1</v>
      </c>
    </row>
    <row r="28" spans="1:28" ht="21.75" customHeight="1" x14ac:dyDescent="0.2">
      <c r="A28" s="81" t="s">
        <v>38</v>
      </c>
      <c r="B28" s="81"/>
      <c r="C28" s="81"/>
      <c r="E28" s="89">
        <v>993000</v>
      </c>
      <c r="F28" s="89"/>
      <c r="H28" s="9">
        <v>29968327201</v>
      </c>
      <c r="J28" s="9">
        <v>34180893375.900002</v>
      </c>
      <c r="L28" s="9">
        <v>0</v>
      </c>
      <c r="N28" s="9">
        <v>0</v>
      </c>
      <c r="P28" s="9">
        <v>0</v>
      </c>
      <c r="R28" s="9">
        <v>0</v>
      </c>
      <c r="T28" s="9">
        <v>993000</v>
      </c>
      <c r="V28" s="9">
        <v>39550</v>
      </c>
      <c r="X28" s="9">
        <v>29968327201</v>
      </c>
      <c r="Z28" s="9">
        <v>38969568550.5</v>
      </c>
      <c r="AB28" s="10">
        <v>0.08</v>
      </c>
    </row>
    <row r="29" spans="1:28" ht="21.75" customHeight="1" x14ac:dyDescent="0.2">
      <c r="A29" s="81" t="s">
        <v>39</v>
      </c>
      <c r="B29" s="81"/>
      <c r="C29" s="81"/>
      <c r="E29" s="89">
        <v>1875000</v>
      </c>
      <c r="F29" s="89"/>
      <c r="H29" s="9">
        <v>28894946775</v>
      </c>
      <c r="J29" s="9">
        <v>28465745625</v>
      </c>
      <c r="L29" s="9">
        <v>60000</v>
      </c>
      <c r="N29" s="9">
        <v>1279874558</v>
      </c>
      <c r="P29" s="9">
        <v>0</v>
      </c>
      <c r="R29" s="9">
        <v>0</v>
      </c>
      <c r="T29" s="9">
        <v>1935000</v>
      </c>
      <c r="V29" s="9">
        <v>27600</v>
      </c>
      <c r="X29" s="9">
        <v>30174821333</v>
      </c>
      <c r="Z29" s="9">
        <v>52993171620</v>
      </c>
      <c r="AB29" s="10">
        <v>0.1</v>
      </c>
    </row>
    <row r="30" spans="1:28" ht="21.75" customHeight="1" x14ac:dyDescent="0.2">
      <c r="A30" s="81" t="s">
        <v>40</v>
      </c>
      <c r="B30" s="81"/>
      <c r="C30" s="81"/>
      <c r="E30" s="89">
        <v>1450000</v>
      </c>
      <c r="F30" s="89"/>
      <c r="H30" s="9">
        <v>40176746372</v>
      </c>
      <c r="J30" s="9">
        <v>66975744325</v>
      </c>
      <c r="L30" s="9">
        <v>387000</v>
      </c>
      <c r="N30" s="9">
        <v>19982113039</v>
      </c>
      <c r="P30" s="9">
        <v>0</v>
      </c>
      <c r="R30" s="9">
        <v>0</v>
      </c>
      <c r="T30" s="9">
        <v>1837000</v>
      </c>
      <c r="V30" s="9">
        <v>44700</v>
      </c>
      <c r="X30" s="9">
        <v>60158859411</v>
      </c>
      <c r="Z30" s="9">
        <v>81479159553</v>
      </c>
      <c r="AB30" s="10">
        <v>0.16</v>
      </c>
    </row>
    <row r="31" spans="1:28" ht="21.75" customHeight="1" x14ac:dyDescent="0.2">
      <c r="A31" s="81" t="s">
        <v>41</v>
      </c>
      <c r="B31" s="81"/>
      <c r="C31" s="81"/>
      <c r="E31" s="89">
        <v>10000</v>
      </c>
      <c r="F31" s="89"/>
      <c r="H31" s="9">
        <v>10109372</v>
      </c>
      <c r="J31" s="9">
        <v>6836740.2999999998</v>
      </c>
      <c r="L31" s="9">
        <v>0</v>
      </c>
      <c r="N31" s="9">
        <v>0</v>
      </c>
      <c r="P31" s="9">
        <v>0</v>
      </c>
      <c r="R31" s="9">
        <v>0</v>
      </c>
      <c r="T31" s="9">
        <v>10000</v>
      </c>
      <c r="V31" s="9">
        <v>689</v>
      </c>
      <c r="X31" s="9">
        <v>10109372</v>
      </c>
      <c r="Z31" s="9">
        <v>6836740.2999999998</v>
      </c>
      <c r="AB31" s="10">
        <v>0</v>
      </c>
    </row>
    <row r="32" spans="1:28" ht="21.75" customHeight="1" x14ac:dyDescent="0.2">
      <c r="A32" s="81" t="s">
        <v>42</v>
      </c>
      <c r="B32" s="81"/>
      <c r="C32" s="81"/>
      <c r="E32" s="89">
        <v>10000</v>
      </c>
      <c r="F32" s="89"/>
      <c r="H32" s="9">
        <v>9608908</v>
      </c>
      <c r="J32" s="9">
        <v>9148729.4000000004</v>
      </c>
      <c r="L32" s="9">
        <v>0</v>
      </c>
      <c r="N32" s="9">
        <v>0</v>
      </c>
      <c r="P32" s="9">
        <v>0</v>
      </c>
      <c r="R32" s="9">
        <v>0</v>
      </c>
      <c r="T32" s="9">
        <v>10000</v>
      </c>
      <c r="V32" s="9">
        <v>922</v>
      </c>
      <c r="X32" s="9">
        <v>9608908</v>
      </c>
      <c r="Z32" s="9">
        <v>9148729.4000000004</v>
      </c>
      <c r="AB32" s="10">
        <v>0</v>
      </c>
    </row>
    <row r="33" spans="1:28" ht="21.75" customHeight="1" x14ac:dyDescent="0.2">
      <c r="A33" s="81" t="s">
        <v>43</v>
      </c>
      <c r="B33" s="81"/>
      <c r="C33" s="81"/>
      <c r="E33" s="89">
        <v>10000</v>
      </c>
      <c r="F33" s="89"/>
      <c r="H33" s="9">
        <v>10109372</v>
      </c>
      <c r="J33" s="9">
        <v>4266761</v>
      </c>
      <c r="L33" s="9">
        <v>0</v>
      </c>
      <c r="N33" s="9">
        <v>0</v>
      </c>
      <c r="P33" s="9">
        <v>0</v>
      </c>
      <c r="R33" s="9">
        <v>0</v>
      </c>
      <c r="T33" s="9">
        <v>10000</v>
      </c>
      <c r="V33" s="9">
        <v>430</v>
      </c>
      <c r="X33" s="9">
        <v>10109372</v>
      </c>
      <c r="Z33" s="9">
        <v>4266761</v>
      </c>
      <c r="AB33" s="10">
        <v>0</v>
      </c>
    </row>
    <row r="34" spans="1:28" ht="21.75" customHeight="1" x14ac:dyDescent="0.2">
      <c r="A34" s="81" t="s">
        <v>44</v>
      </c>
      <c r="B34" s="81"/>
      <c r="C34" s="81"/>
      <c r="E34" s="89">
        <v>10000</v>
      </c>
      <c r="F34" s="89"/>
      <c r="H34" s="9">
        <v>12411506</v>
      </c>
      <c r="J34" s="9">
        <v>4286606.4000000004</v>
      </c>
      <c r="L34" s="9">
        <v>0</v>
      </c>
      <c r="N34" s="9">
        <v>0</v>
      </c>
      <c r="P34" s="9">
        <v>0</v>
      </c>
      <c r="R34" s="9">
        <v>0</v>
      </c>
      <c r="T34" s="9">
        <v>10000</v>
      </c>
      <c r="V34" s="9">
        <v>432</v>
      </c>
      <c r="X34" s="9">
        <v>12411506</v>
      </c>
      <c r="Z34" s="9">
        <v>4286606.4000000004</v>
      </c>
      <c r="AB34" s="10">
        <v>0</v>
      </c>
    </row>
    <row r="35" spans="1:28" ht="21.75" customHeight="1" x14ac:dyDescent="0.2">
      <c r="A35" s="81" t="s">
        <v>45</v>
      </c>
      <c r="B35" s="81"/>
      <c r="C35" s="81"/>
      <c r="E35" s="89">
        <v>10000</v>
      </c>
      <c r="F35" s="89"/>
      <c r="H35" s="9">
        <v>11110300</v>
      </c>
      <c r="J35" s="9">
        <v>10914970</v>
      </c>
      <c r="L35" s="9">
        <v>0</v>
      </c>
      <c r="N35" s="9">
        <v>0</v>
      </c>
      <c r="P35" s="9">
        <v>0</v>
      </c>
      <c r="R35" s="9">
        <v>0</v>
      </c>
      <c r="T35" s="9">
        <v>10000</v>
      </c>
      <c r="V35" s="9">
        <v>1100</v>
      </c>
      <c r="X35" s="9">
        <v>11110300</v>
      </c>
      <c r="Z35" s="9">
        <v>10914970</v>
      </c>
      <c r="AB35" s="10">
        <v>0</v>
      </c>
    </row>
    <row r="36" spans="1:28" ht="21.75" customHeight="1" x14ac:dyDescent="0.2">
      <c r="A36" s="81" t="s">
        <v>46</v>
      </c>
      <c r="B36" s="81"/>
      <c r="C36" s="81"/>
      <c r="E36" s="89">
        <v>29700000</v>
      </c>
      <c r="F36" s="89"/>
      <c r="H36" s="9">
        <v>39761015677</v>
      </c>
      <c r="J36" s="9">
        <v>104325283260</v>
      </c>
      <c r="L36" s="9">
        <v>4500000</v>
      </c>
      <c r="N36" s="9">
        <v>18408911032</v>
      </c>
      <c r="P36" s="9">
        <v>0</v>
      </c>
      <c r="R36" s="9">
        <v>0</v>
      </c>
      <c r="T36" s="9">
        <v>34200000</v>
      </c>
      <c r="V36" s="9">
        <v>3530</v>
      </c>
      <c r="X36" s="9">
        <v>58169926709</v>
      </c>
      <c r="Z36" s="9">
        <v>119792788020</v>
      </c>
      <c r="AB36" s="10">
        <v>0.23</v>
      </c>
    </row>
    <row r="37" spans="1:28" ht="21.75" customHeight="1" x14ac:dyDescent="0.2">
      <c r="A37" s="81" t="s">
        <v>47</v>
      </c>
      <c r="B37" s="81"/>
      <c r="C37" s="81"/>
      <c r="E37" s="89">
        <v>3200000</v>
      </c>
      <c r="F37" s="89"/>
      <c r="H37" s="9">
        <v>50106030612</v>
      </c>
      <c r="J37" s="9">
        <v>75253756800</v>
      </c>
      <c r="L37" s="9">
        <v>0</v>
      </c>
      <c r="N37" s="9">
        <v>0</v>
      </c>
      <c r="P37" s="9">
        <v>-3200000</v>
      </c>
      <c r="R37" s="9">
        <v>94345114750</v>
      </c>
      <c r="T37" s="9">
        <v>0</v>
      </c>
      <c r="V37" s="9">
        <v>0</v>
      </c>
      <c r="X37" s="9">
        <v>0</v>
      </c>
      <c r="Z37" s="9">
        <v>0</v>
      </c>
      <c r="AB37" s="10">
        <v>0</v>
      </c>
    </row>
    <row r="38" spans="1:28" ht="21.75" customHeight="1" x14ac:dyDescent="0.2">
      <c r="A38" s="81" t="s">
        <v>48</v>
      </c>
      <c r="B38" s="81"/>
      <c r="C38" s="81"/>
      <c r="E38" s="89">
        <v>4400000</v>
      </c>
      <c r="F38" s="89"/>
      <c r="H38" s="9">
        <v>49936252637</v>
      </c>
      <c r="J38" s="9">
        <v>89153474960</v>
      </c>
      <c r="L38" s="9">
        <v>0</v>
      </c>
      <c r="N38" s="9">
        <v>0</v>
      </c>
      <c r="P38" s="9">
        <v>0</v>
      </c>
      <c r="R38" s="9">
        <v>0</v>
      </c>
      <c r="T38" s="9">
        <v>4400000</v>
      </c>
      <c r="V38" s="9">
        <v>20970</v>
      </c>
      <c r="X38" s="9">
        <v>49936252637</v>
      </c>
      <c r="Z38" s="9">
        <v>91554768360</v>
      </c>
      <c r="AB38" s="10">
        <v>0.18</v>
      </c>
    </row>
    <row r="39" spans="1:28" ht="21.75" customHeight="1" x14ac:dyDescent="0.2">
      <c r="A39" s="81" t="s">
        <v>49</v>
      </c>
      <c r="B39" s="81"/>
      <c r="C39" s="81"/>
      <c r="E39" s="89">
        <v>32733220</v>
      </c>
      <c r="F39" s="89"/>
      <c r="H39" s="9">
        <v>164555544141</v>
      </c>
      <c r="J39" s="9">
        <v>178641057151.70001</v>
      </c>
      <c r="L39" s="9">
        <v>0</v>
      </c>
      <c r="N39" s="9">
        <v>0</v>
      </c>
      <c r="P39" s="9">
        <v>0</v>
      </c>
      <c r="R39" s="9">
        <v>0</v>
      </c>
      <c r="T39" s="9">
        <v>32733220</v>
      </c>
      <c r="V39" s="9">
        <v>5450</v>
      </c>
      <c r="X39" s="9">
        <v>164555544141</v>
      </c>
      <c r="Z39" s="9">
        <v>177017047541.23001</v>
      </c>
      <c r="AB39" s="10">
        <v>0.34</v>
      </c>
    </row>
    <row r="40" spans="1:28" ht="21.75" customHeight="1" x14ac:dyDescent="0.2">
      <c r="A40" s="81" t="s">
        <v>50</v>
      </c>
      <c r="B40" s="81"/>
      <c r="C40" s="81"/>
      <c r="E40" s="89">
        <v>10000</v>
      </c>
      <c r="F40" s="89"/>
      <c r="H40" s="9">
        <v>9608908</v>
      </c>
      <c r="J40" s="9">
        <v>4276683.7</v>
      </c>
      <c r="L40" s="9">
        <v>0</v>
      </c>
      <c r="N40" s="9">
        <v>0</v>
      </c>
      <c r="P40" s="9">
        <v>0</v>
      </c>
      <c r="R40" s="9">
        <v>0</v>
      </c>
      <c r="T40" s="9">
        <v>10000</v>
      </c>
      <c r="V40" s="9">
        <v>431</v>
      </c>
      <c r="X40" s="9">
        <v>9608908</v>
      </c>
      <c r="Z40" s="9">
        <v>4276683.7</v>
      </c>
      <c r="AB40" s="10">
        <v>0</v>
      </c>
    </row>
    <row r="41" spans="1:28" ht="21.75" customHeight="1" x14ac:dyDescent="0.2">
      <c r="A41" s="81" t="s">
        <v>51</v>
      </c>
      <c r="B41" s="81"/>
      <c r="C41" s="81"/>
      <c r="E41" s="89">
        <v>10000</v>
      </c>
      <c r="F41" s="89"/>
      <c r="H41" s="9">
        <v>7607052</v>
      </c>
      <c r="J41" s="9">
        <v>4316374.5</v>
      </c>
      <c r="L41" s="9">
        <v>0</v>
      </c>
      <c r="N41" s="9">
        <v>0</v>
      </c>
      <c r="P41" s="9">
        <v>0</v>
      </c>
      <c r="R41" s="9">
        <v>0</v>
      </c>
      <c r="T41" s="9">
        <v>10000</v>
      </c>
      <c r="V41" s="9">
        <v>435</v>
      </c>
      <c r="X41" s="9">
        <v>7607052</v>
      </c>
      <c r="Z41" s="9">
        <v>4316374.5</v>
      </c>
      <c r="AB41" s="10">
        <v>0</v>
      </c>
    </row>
    <row r="42" spans="1:28" ht="21.75" customHeight="1" x14ac:dyDescent="0.2">
      <c r="A42" s="81" t="s">
        <v>52</v>
      </c>
      <c r="B42" s="81"/>
      <c r="C42" s="81"/>
      <c r="E42" s="89">
        <v>10000</v>
      </c>
      <c r="F42" s="89"/>
      <c r="H42" s="9">
        <v>12611692</v>
      </c>
      <c r="J42" s="9">
        <v>12066003.199999999</v>
      </c>
      <c r="L42" s="9">
        <v>0</v>
      </c>
      <c r="N42" s="9">
        <v>0</v>
      </c>
      <c r="P42" s="9">
        <v>0</v>
      </c>
      <c r="R42" s="9">
        <v>0</v>
      </c>
      <c r="T42" s="9">
        <v>10000</v>
      </c>
      <c r="V42" s="9">
        <v>1216</v>
      </c>
      <c r="X42" s="9">
        <v>12611692</v>
      </c>
      <c r="Z42" s="9">
        <v>12066003.199999999</v>
      </c>
      <c r="AB42" s="10">
        <v>0</v>
      </c>
    </row>
    <row r="43" spans="1:28" ht="21.75" customHeight="1" x14ac:dyDescent="0.2">
      <c r="A43" s="81" t="s">
        <v>53</v>
      </c>
      <c r="B43" s="81"/>
      <c r="C43" s="81"/>
      <c r="E43" s="89">
        <v>10000</v>
      </c>
      <c r="F43" s="89"/>
      <c r="H43" s="9">
        <v>10509744</v>
      </c>
      <c r="J43" s="9">
        <v>6876431.0999999996</v>
      </c>
      <c r="L43" s="9">
        <v>0</v>
      </c>
      <c r="N43" s="9">
        <v>0</v>
      </c>
      <c r="P43" s="9">
        <v>0</v>
      </c>
      <c r="R43" s="9">
        <v>0</v>
      </c>
      <c r="T43" s="9">
        <v>10000</v>
      </c>
      <c r="V43" s="9">
        <v>693</v>
      </c>
      <c r="X43" s="9">
        <v>10509744</v>
      </c>
      <c r="Z43" s="9">
        <v>6876431.0999999996</v>
      </c>
      <c r="AB43" s="10">
        <v>0</v>
      </c>
    </row>
    <row r="44" spans="1:28" ht="21.75" customHeight="1" x14ac:dyDescent="0.2">
      <c r="A44" s="81" t="s">
        <v>54</v>
      </c>
      <c r="B44" s="81"/>
      <c r="C44" s="81"/>
      <c r="E44" s="89">
        <v>10000</v>
      </c>
      <c r="F44" s="89"/>
      <c r="H44" s="9">
        <v>12211320</v>
      </c>
      <c r="J44" s="9">
        <v>11688940.6</v>
      </c>
      <c r="L44" s="9">
        <v>0</v>
      </c>
      <c r="N44" s="9">
        <v>0</v>
      </c>
      <c r="P44" s="9">
        <v>0</v>
      </c>
      <c r="R44" s="9">
        <v>0</v>
      </c>
      <c r="T44" s="9">
        <v>10000</v>
      </c>
      <c r="V44" s="9">
        <v>1178</v>
      </c>
      <c r="X44" s="9">
        <v>12211320</v>
      </c>
      <c r="Z44" s="9">
        <v>11688940.6</v>
      </c>
      <c r="AB44" s="10">
        <v>0</v>
      </c>
    </row>
    <row r="45" spans="1:28" ht="21.75" customHeight="1" x14ac:dyDescent="0.2">
      <c r="A45" s="81" t="s">
        <v>55</v>
      </c>
      <c r="B45" s="81"/>
      <c r="C45" s="81"/>
      <c r="E45" s="89">
        <v>10000</v>
      </c>
      <c r="F45" s="89"/>
      <c r="H45" s="9">
        <v>21820230</v>
      </c>
      <c r="J45" s="9">
        <v>19736250.300000001</v>
      </c>
      <c r="L45" s="9">
        <v>0</v>
      </c>
      <c r="N45" s="9">
        <v>0</v>
      </c>
      <c r="P45" s="9">
        <v>0</v>
      </c>
      <c r="R45" s="9">
        <v>0</v>
      </c>
      <c r="T45" s="9">
        <v>10000</v>
      </c>
      <c r="V45" s="9">
        <v>1989</v>
      </c>
      <c r="X45" s="9">
        <v>21820230</v>
      </c>
      <c r="Z45" s="9">
        <v>19736250.300000001</v>
      </c>
      <c r="AB45" s="10">
        <v>0</v>
      </c>
    </row>
    <row r="46" spans="1:28" ht="21.75" customHeight="1" x14ac:dyDescent="0.2">
      <c r="A46" s="81" t="s">
        <v>56</v>
      </c>
      <c r="B46" s="81"/>
      <c r="C46" s="81"/>
      <c r="E46" s="89">
        <v>10000</v>
      </c>
      <c r="F46" s="89"/>
      <c r="H46" s="9">
        <v>13512528</v>
      </c>
      <c r="J46" s="9">
        <v>12909432.699999999</v>
      </c>
      <c r="L46" s="9">
        <v>0</v>
      </c>
      <c r="N46" s="9">
        <v>0</v>
      </c>
      <c r="P46" s="9">
        <v>0</v>
      </c>
      <c r="R46" s="9">
        <v>0</v>
      </c>
      <c r="T46" s="9">
        <v>10000</v>
      </c>
      <c r="V46" s="9">
        <v>1301</v>
      </c>
      <c r="X46" s="9">
        <v>13512528</v>
      </c>
      <c r="Z46" s="9">
        <v>12909432.699999999</v>
      </c>
      <c r="AB46" s="10">
        <v>0</v>
      </c>
    </row>
    <row r="47" spans="1:28" ht="21.75" customHeight="1" x14ac:dyDescent="0.2">
      <c r="A47" s="81" t="s">
        <v>57</v>
      </c>
      <c r="B47" s="81"/>
      <c r="C47" s="81"/>
      <c r="E47" s="89">
        <v>10000</v>
      </c>
      <c r="F47" s="89"/>
      <c r="H47" s="9">
        <v>9608908</v>
      </c>
      <c r="J47" s="9">
        <v>5973465.4000000004</v>
      </c>
      <c r="L47" s="9">
        <v>0</v>
      </c>
      <c r="N47" s="9">
        <v>0</v>
      </c>
      <c r="P47" s="9">
        <v>0</v>
      </c>
      <c r="R47" s="9">
        <v>0</v>
      </c>
      <c r="T47" s="9">
        <v>10000</v>
      </c>
      <c r="V47" s="9">
        <v>602</v>
      </c>
      <c r="X47" s="9">
        <v>9608908</v>
      </c>
      <c r="Z47" s="9">
        <v>5973465.4000000004</v>
      </c>
      <c r="AB47" s="10">
        <v>0</v>
      </c>
    </row>
    <row r="48" spans="1:28" ht="21.75" customHeight="1" x14ac:dyDescent="0.2">
      <c r="A48" s="81" t="s">
        <v>58</v>
      </c>
      <c r="B48" s="81"/>
      <c r="C48" s="81"/>
      <c r="E48" s="89">
        <v>10000</v>
      </c>
      <c r="F48" s="89"/>
      <c r="H48" s="9">
        <v>14012992</v>
      </c>
      <c r="J48" s="9">
        <v>13385722.300000001</v>
      </c>
      <c r="L48" s="9">
        <v>0</v>
      </c>
      <c r="N48" s="9">
        <v>0</v>
      </c>
      <c r="P48" s="9">
        <v>0</v>
      </c>
      <c r="R48" s="9">
        <v>0</v>
      </c>
      <c r="T48" s="9">
        <v>10000</v>
      </c>
      <c r="V48" s="9">
        <v>1349</v>
      </c>
      <c r="X48" s="9">
        <v>14012992</v>
      </c>
      <c r="Z48" s="9">
        <v>13385722.300000001</v>
      </c>
      <c r="AB48" s="10">
        <v>0</v>
      </c>
    </row>
    <row r="49" spans="1:28" ht="21.75" customHeight="1" x14ac:dyDescent="0.2">
      <c r="A49" s="81" t="s">
        <v>59</v>
      </c>
      <c r="B49" s="81"/>
      <c r="C49" s="81"/>
      <c r="E49" s="89">
        <v>10000</v>
      </c>
      <c r="F49" s="89"/>
      <c r="H49" s="9">
        <v>7506960</v>
      </c>
      <c r="J49" s="9">
        <v>5824624.9000000004</v>
      </c>
      <c r="L49" s="9">
        <v>0</v>
      </c>
      <c r="N49" s="9">
        <v>0</v>
      </c>
      <c r="P49" s="9">
        <v>0</v>
      </c>
      <c r="R49" s="9">
        <v>0</v>
      </c>
      <c r="T49" s="9">
        <v>10000</v>
      </c>
      <c r="V49" s="9">
        <v>587</v>
      </c>
      <c r="X49" s="9">
        <v>7506960</v>
      </c>
      <c r="Z49" s="9">
        <v>5824624.9000000004</v>
      </c>
      <c r="AB49" s="10">
        <v>0</v>
      </c>
    </row>
    <row r="50" spans="1:28" ht="21.75" customHeight="1" x14ac:dyDescent="0.2">
      <c r="A50" s="81" t="s">
        <v>60</v>
      </c>
      <c r="B50" s="81"/>
      <c r="C50" s="81"/>
      <c r="E50" s="89">
        <v>10000</v>
      </c>
      <c r="F50" s="89"/>
      <c r="H50" s="9">
        <v>10109372</v>
      </c>
      <c r="J50" s="9">
        <v>9714323.3000000007</v>
      </c>
      <c r="L50" s="9">
        <v>0</v>
      </c>
      <c r="N50" s="9">
        <v>0</v>
      </c>
      <c r="P50" s="9">
        <v>0</v>
      </c>
      <c r="R50" s="9">
        <v>0</v>
      </c>
      <c r="T50" s="9">
        <v>10000</v>
      </c>
      <c r="V50" s="9">
        <v>979</v>
      </c>
      <c r="X50" s="9">
        <v>10109372</v>
      </c>
      <c r="Z50" s="9">
        <v>9714323.3000000007</v>
      </c>
      <c r="AB50" s="10">
        <v>0</v>
      </c>
    </row>
    <row r="51" spans="1:28" ht="21.75" customHeight="1" x14ac:dyDescent="0.2">
      <c r="A51" s="81" t="s">
        <v>61</v>
      </c>
      <c r="B51" s="81"/>
      <c r="C51" s="81"/>
      <c r="E51" s="89">
        <v>10000</v>
      </c>
      <c r="F51" s="89"/>
      <c r="H51" s="9">
        <v>13912898</v>
      </c>
      <c r="J51" s="9">
        <v>12562138.199999999</v>
      </c>
      <c r="L51" s="9">
        <v>0</v>
      </c>
      <c r="N51" s="9">
        <v>0</v>
      </c>
      <c r="P51" s="9">
        <v>0</v>
      </c>
      <c r="R51" s="9">
        <v>0</v>
      </c>
      <c r="T51" s="9">
        <v>10000</v>
      </c>
      <c r="V51" s="9">
        <v>1266</v>
      </c>
      <c r="X51" s="9">
        <v>13912898</v>
      </c>
      <c r="Z51" s="9">
        <v>12562138.199999999</v>
      </c>
      <c r="AB51" s="10">
        <v>0</v>
      </c>
    </row>
    <row r="52" spans="1:28" ht="21.75" customHeight="1" x14ac:dyDescent="0.2">
      <c r="A52" s="81" t="s">
        <v>62</v>
      </c>
      <c r="B52" s="81"/>
      <c r="C52" s="81"/>
      <c r="E52" s="89">
        <v>10000</v>
      </c>
      <c r="F52" s="89"/>
      <c r="H52" s="9">
        <v>7607052</v>
      </c>
      <c r="J52" s="9">
        <v>4286606.4000000004</v>
      </c>
      <c r="L52" s="9">
        <v>0</v>
      </c>
      <c r="N52" s="9">
        <v>0</v>
      </c>
      <c r="P52" s="9">
        <v>0</v>
      </c>
      <c r="R52" s="9">
        <v>0</v>
      </c>
      <c r="T52" s="9">
        <v>10000</v>
      </c>
      <c r="V52" s="9">
        <v>432</v>
      </c>
      <c r="X52" s="9">
        <v>7607052</v>
      </c>
      <c r="Z52" s="9">
        <v>4286606.4000000004</v>
      </c>
      <c r="AB52" s="10">
        <v>0</v>
      </c>
    </row>
    <row r="53" spans="1:28" ht="21.75" customHeight="1" x14ac:dyDescent="0.2">
      <c r="A53" s="81" t="s">
        <v>63</v>
      </c>
      <c r="B53" s="81"/>
      <c r="C53" s="81"/>
      <c r="E53" s="89">
        <v>10000</v>
      </c>
      <c r="F53" s="89"/>
      <c r="H53" s="9">
        <v>8808166</v>
      </c>
      <c r="J53" s="9">
        <v>5080422.4000000004</v>
      </c>
      <c r="L53" s="9">
        <v>0</v>
      </c>
      <c r="N53" s="9">
        <v>0</v>
      </c>
      <c r="P53" s="9">
        <v>0</v>
      </c>
      <c r="R53" s="9">
        <v>0</v>
      </c>
      <c r="T53" s="9">
        <v>10000</v>
      </c>
      <c r="V53" s="9">
        <v>512</v>
      </c>
      <c r="X53" s="9">
        <v>8808166</v>
      </c>
      <c r="Z53" s="9">
        <v>5080422.4000000004</v>
      </c>
      <c r="AB53" s="10">
        <v>0</v>
      </c>
    </row>
    <row r="54" spans="1:28" ht="21.75" customHeight="1" x14ac:dyDescent="0.2">
      <c r="A54" s="81" t="s">
        <v>64</v>
      </c>
      <c r="B54" s="81"/>
      <c r="C54" s="81"/>
      <c r="E54" s="89">
        <v>10000</v>
      </c>
      <c r="F54" s="89"/>
      <c r="H54" s="9">
        <v>7206680</v>
      </c>
      <c r="J54" s="9">
        <v>4306451.8</v>
      </c>
      <c r="L54" s="9">
        <v>0</v>
      </c>
      <c r="N54" s="9">
        <v>0</v>
      </c>
      <c r="P54" s="9">
        <v>0</v>
      </c>
      <c r="R54" s="9">
        <v>0</v>
      </c>
      <c r="T54" s="9">
        <v>10000</v>
      </c>
      <c r="V54" s="9">
        <v>434</v>
      </c>
      <c r="X54" s="9">
        <v>7206680</v>
      </c>
      <c r="Z54" s="9">
        <v>4306451.8</v>
      </c>
      <c r="AB54" s="10">
        <v>0</v>
      </c>
    </row>
    <row r="55" spans="1:28" ht="21.75" customHeight="1" x14ac:dyDescent="0.2">
      <c r="A55" s="81" t="s">
        <v>65</v>
      </c>
      <c r="B55" s="81"/>
      <c r="C55" s="81"/>
      <c r="E55" s="89">
        <v>10000</v>
      </c>
      <c r="F55" s="89"/>
      <c r="H55" s="9">
        <v>12611689</v>
      </c>
      <c r="J55" s="9">
        <v>12016389.699999999</v>
      </c>
      <c r="L55" s="9">
        <v>0</v>
      </c>
      <c r="N55" s="9">
        <v>0</v>
      </c>
      <c r="P55" s="9">
        <v>0</v>
      </c>
      <c r="R55" s="9">
        <v>0</v>
      </c>
      <c r="T55" s="9">
        <v>10000</v>
      </c>
      <c r="V55" s="9">
        <v>1211</v>
      </c>
      <c r="X55" s="9">
        <v>12611689</v>
      </c>
      <c r="Z55" s="9">
        <v>12016389.699999999</v>
      </c>
      <c r="AB55" s="10">
        <v>0</v>
      </c>
    </row>
    <row r="56" spans="1:28" ht="21.75" customHeight="1" x14ac:dyDescent="0.2">
      <c r="A56" s="81" t="s">
        <v>66</v>
      </c>
      <c r="B56" s="81"/>
      <c r="C56" s="81"/>
      <c r="E56" s="89">
        <v>3605721</v>
      </c>
      <c r="F56" s="89"/>
      <c r="H56" s="9">
        <v>29956930285</v>
      </c>
      <c r="J56" s="9">
        <v>31055727381.495602</v>
      </c>
      <c r="L56" s="9">
        <v>0</v>
      </c>
      <c r="N56" s="9">
        <v>0</v>
      </c>
      <c r="P56" s="9">
        <v>0</v>
      </c>
      <c r="R56" s="9">
        <v>0</v>
      </c>
      <c r="T56" s="9">
        <v>3605721</v>
      </c>
      <c r="V56" s="9">
        <v>8850</v>
      </c>
      <c r="X56" s="9">
        <v>29956930285</v>
      </c>
      <c r="Z56" s="9">
        <v>31663961673.529499</v>
      </c>
      <c r="AB56" s="10">
        <v>0.06</v>
      </c>
    </row>
    <row r="57" spans="1:28" ht="21.75" customHeight="1" x14ac:dyDescent="0.2">
      <c r="A57" s="81" t="s">
        <v>67</v>
      </c>
      <c r="B57" s="81"/>
      <c r="C57" s="81"/>
      <c r="E57" s="89">
        <v>3044096</v>
      </c>
      <c r="F57" s="89"/>
      <c r="H57" s="9">
        <v>29912971365</v>
      </c>
      <c r="J57" s="9">
        <v>37575830315.7248</v>
      </c>
      <c r="L57" s="9">
        <v>0</v>
      </c>
      <c r="N57" s="9">
        <v>0</v>
      </c>
      <c r="P57" s="9">
        <v>0</v>
      </c>
      <c r="R57" s="9">
        <v>0</v>
      </c>
      <c r="T57" s="9">
        <v>3044096</v>
      </c>
      <c r="V57" s="9">
        <v>15980</v>
      </c>
      <c r="X57" s="9">
        <v>29912971365</v>
      </c>
      <c r="Z57" s="9">
        <v>48268630903.961601</v>
      </c>
      <c r="AB57" s="10">
        <v>0.09</v>
      </c>
    </row>
    <row r="58" spans="1:28" ht="21.75" customHeight="1" x14ac:dyDescent="0.2">
      <c r="A58" s="81" t="s">
        <v>68</v>
      </c>
      <c r="B58" s="81"/>
      <c r="C58" s="81"/>
      <c r="E58" s="89">
        <v>477500</v>
      </c>
      <c r="F58" s="89"/>
      <c r="H58" s="9">
        <v>11256185371</v>
      </c>
      <c r="J58" s="9">
        <v>12484865173.75</v>
      </c>
      <c r="L58" s="9">
        <v>0</v>
      </c>
      <c r="N58" s="9">
        <v>0</v>
      </c>
      <c r="P58" s="9">
        <v>0</v>
      </c>
      <c r="R58" s="9">
        <v>0</v>
      </c>
      <c r="T58" s="9">
        <v>477500</v>
      </c>
      <c r="V58" s="9">
        <v>26530</v>
      </c>
      <c r="X58" s="9">
        <v>11256185371</v>
      </c>
      <c r="Z58" s="9">
        <v>12570150780.25</v>
      </c>
      <c r="AB58" s="10">
        <v>0.02</v>
      </c>
    </row>
    <row r="59" spans="1:28" ht="21.75" customHeight="1" x14ac:dyDescent="0.2">
      <c r="A59" s="81" t="s">
        <v>69</v>
      </c>
      <c r="B59" s="81"/>
      <c r="C59" s="81"/>
      <c r="E59" s="89">
        <v>12737739</v>
      </c>
      <c r="F59" s="89"/>
      <c r="H59" s="9">
        <v>32909145214</v>
      </c>
      <c r="J59" s="9">
        <v>36527508442.061699</v>
      </c>
      <c r="L59" s="9">
        <v>0</v>
      </c>
      <c r="N59" s="9">
        <v>0</v>
      </c>
      <c r="P59" s="9">
        <v>0</v>
      </c>
      <c r="R59" s="9">
        <v>0</v>
      </c>
      <c r="T59" s="9">
        <v>12737739</v>
      </c>
      <c r="V59" s="9">
        <v>3380</v>
      </c>
      <c r="X59" s="9">
        <v>32909145214</v>
      </c>
      <c r="Z59" s="9">
        <v>42720753818.051399</v>
      </c>
      <c r="AB59" s="10">
        <v>0.08</v>
      </c>
    </row>
    <row r="60" spans="1:28" ht="21.75" customHeight="1" x14ac:dyDescent="0.2">
      <c r="A60" s="81" t="s">
        <v>70</v>
      </c>
      <c r="B60" s="81"/>
      <c r="C60" s="81"/>
      <c r="E60" s="89">
        <v>5400000</v>
      </c>
      <c r="F60" s="89"/>
      <c r="H60" s="9">
        <v>26097338445</v>
      </c>
      <c r="J60" s="9">
        <v>33167617020</v>
      </c>
      <c r="L60" s="9">
        <v>0</v>
      </c>
      <c r="N60" s="9">
        <v>0</v>
      </c>
      <c r="P60" s="9">
        <v>0</v>
      </c>
      <c r="R60" s="9">
        <v>0</v>
      </c>
      <c r="T60" s="9">
        <v>5400000</v>
      </c>
      <c r="V60" s="9">
        <v>6660</v>
      </c>
      <c r="X60" s="9">
        <v>26097338445</v>
      </c>
      <c r="Z60" s="9">
        <v>35685998280</v>
      </c>
      <c r="AB60" s="10">
        <v>7.0000000000000007E-2</v>
      </c>
    </row>
    <row r="61" spans="1:28" ht="21.75" customHeight="1" x14ac:dyDescent="0.2">
      <c r="A61" s="81" t="s">
        <v>71</v>
      </c>
      <c r="B61" s="81"/>
      <c r="C61" s="81"/>
      <c r="E61" s="89">
        <v>303003995</v>
      </c>
      <c r="F61" s="89"/>
      <c r="H61" s="9">
        <v>500150239830</v>
      </c>
      <c r="J61" s="9">
        <v>581179209371.34998</v>
      </c>
      <c r="L61" s="9">
        <v>0</v>
      </c>
      <c r="N61" s="9">
        <v>0</v>
      </c>
      <c r="P61" s="9">
        <v>0</v>
      </c>
      <c r="R61" s="9">
        <v>0</v>
      </c>
      <c r="T61" s="9">
        <v>303003995</v>
      </c>
      <c r="V61" s="9">
        <v>1970</v>
      </c>
      <c r="X61" s="9">
        <v>500150239830</v>
      </c>
      <c r="Z61" s="9">
        <v>592303695013.73999</v>
      </c>
      <c r="AB61" s="10">
        <v>1.1499999999999999</v>
      </c>
    </row>
    <row r="62" spans="1:28" ht="21.75" customHeight="1" x14ac:dyDescent="0.2">
      <c r="A62" s="81" t="s">
        <v>72</v>
      </c>
      <c r="B62" s="81"/>
      <c r="C62" s="81"/>
      <c r="E62" s="89">
        <v>200000</v>
      </c>
      <c r="F62" s="89"/>
      <c r="H62" s="9">
        <v>3808117745</v>
      </c>
      <c r="J62" s="9">
        <v>3703151640</v>
      </c>
      <c r="L62" s="9">
        <v>3825000</v>
      </c>
      <c r="N62" s="9">
        <v>100160245607</v>
      </c>
      <c r="P62" s="9">
        <v>-200000</v>
      </c>
      <c r="R62" s="9">
        <v>5072484259</v>
      </c>
      <c r="T62" s="9">
        <v>3825000</v>
      </c>
      <c r="V62" s="9">
        <v>23620</v>
      </c>
      <c r="X62" s="9">
        <v>100160245607</v>
      </c>
      <c r="Z62" s="9">
        <v>89648121555</v>
      </c>
      <c r="AB62" s="10">
        <v>0.17</v>
      </c>
    </row>
    <row r="63" spans="1:28" ht="21.75" customHeight="1" x14ac:dyDescent="0.2">
      <c r="A63" s="81" t="s">
        <v>73</v>
      </c>
      <c r="B63" s="81"/>
      <c r="C63" s="81"/>
      <c r="E63" s="89">
        <v>3883867</v>
      </c>
      <c r="F63" s="89"/>
      <c r="H63" s="9">
        <v>11810839547</v>
      </c>
      <c r="J63" s="9">
        <v>34646063925.729103</v>
      </c>
      <c r="L63" s="9">
        <v>0</v>
      </c>
      <c r="N63" s="9">
        <v>0</v>
      </c>
      <c r="P63" s="9">
        <v>-3883867</v>
      </c>
      <c r="R63" s="9">
        <v>43317214814</v>
      </c>
      <c r="T63" s="9">
        <v>0</v>
      </c>
      <c r="V63" s="9">
        <v>0</v>
      </c>
      <c r="X63" s="9">
        <v>0</v>
      </c>
      <c r="Z63" s="9">
        <v>0</v>
      </c>
      <c r="AB63" s="10">
        <v>0</v>
      </c>
    </row>
    <row r="64" spans="1:28" ht="21.75" customHeight="1" x14ac:dyDescent="0.2">
      <c r="A64" s="81" t="s">
        <v>74</v>
      </c>
      <c r="B64" s="81"/>
      <c r="C64" s="81"/>
      <c r="E64" s="89">
        <v>3900000</v>
      </c>
      <c r="F64" s="89"/>
      <c r="H64" s="9">
        <v>29913883695</v>
      </c>
      <c r="J64" s="9">
        <v>41291331510</v>
      </c>
      <c r="L64" s="9">
        <v>0</v>
      </c>
      <c r="N64" s="9">
        <v>0</v>
      </c>
      <c r="P64" s="9">
        <v>0</v>
      </c>
      <c r="R64" s="9">
        <v>0</v>
      </c>
      <c r="T64" s="9">
        <v>3900000</v>
      </c>
      <c r="V64" s="9">
        <v>13810</v>
      </c>
      <c r="X64" s="9">
        <v>29913883695</v>
      </c>
      <c r="Z64" s="9">
        <v>53442669930</v>
      </c>
      <c r="AB64" s="10">
        <v>0.1</v>
      </c>
    </row>
    <row r="65" spans="1:28" ht="21.75" customHeight="1" x14ac:dyDescent="0.2">
      <c r="A65" s="81" t="s">
        <v>75</v>
      </c>
      <c r="B65" s="81"/>
      <c r="C65" s="81"/>
      <c r="E65" s="89">
        <v>43407323</v>
      </c>
      <c r="F65" s="89"/>
      <c r="H65" s="9">
        <v>196792666371</v>
      </c>
      <c r="J65" s="9">
        <v>1040614310939.95</v>
      </c>
      <c r="L65" s="9">
        <v>0</v>
      </c>
      <c r="N65" s="9">
        <v>0</v>
      </c>
      <c r="P65" s="9">
        <v>0</v>
      </c>
      <c r="R65" s="9">
        <v>0</v>
      </c>
      <c r="T65" s="9">
        <v>43407323</v>
      </c>
      <c r="V65" s="9">
        <v>28890</v>
      </c>
      <c r="X65" s="9">
        <v>196792666371</v>
      </c>
      <c r="Z65" s="9">
        <v>1244343851119.8401</v>
      </c>
      <c r="AB65" s="10">
        <v>2.42</v>
      </c>
    </row>
    <row r="66" spans="1:28" ht="21.75" customHeight="1" x14ac:dyDescent="0.2">
      <c r="A66" s="82" t="s">
        <v>76</v>
      </c>
      <c r="B66" s="82"/>
      <c r="C66" s="82"/>
      <c r="D66" s="12"/>
      <c r="E66" s="89">
        <v>0</v>
      </c>
      <c r="F66" s="89"/>
      <c r="H66" s="13">
        <v>0</v>
      </c>
      <c r="J66" s="13">
        <v>0</v>
      </c>
      <c r="L66" s="9">
        <v>7262500</v>
      </c>
      <c r="N66" s="13">
        <v>26359761413</v>
      </c>
      <c r="P66" s="9">
        <v>0</v>
      </c>
      <c r="R66" s="13">
        <v>0</v>
      </c>
      <c r="T66" s="9">
        <v>7262500</v>
      </c>
      <c r="V66" s="9">
        <v>5040</v>
      </c>
      <c r="X66" s="13">
        <v>26359761413</v>
      </c>
      <c r="Z66" s="13">
        <v>36320058810</v>
      </c>
      <c r="AB66" s="14">
        <v>7.0000000000000007E-2</v>
      </c>
    </row>
    <row r="67" spans="1:28" ht="21.75" customHeight="1" x14ac:dyDescent="0.2">
      <c r="A67" s="83" t="s">
        <v>77</v>
      </c>
      <c r="B67" s="83"/>
      <c r="C67" s="83"/>
      <c r="D67" s="83"/>
      <c r="F67" s="9"/>
      <c r="H67" s="16">
        <v>3480499203547</v>
      </c>
      <c r="J67" s="16">
        <v>4577301914423.1904</v>
      </c>
      <c r="L67" s="9"/>
      <c r="N67" s="16">
        <v>166190905649</v>
      </c>
      <c r="P67" s="9"/>
      <c r="R67" s="16">
        <v>214920158050</v>
      </c>
      <c r="T67" s="9"/>
      <c r="V67" s="9"/>
      <c r="X67" s="16">
        <v>3503089301474</v>
      </c>
      <c r="Z67" s="16">
        <v>4969728862341.5195</v>
      </c>
      <c r="AB67" s="17">
        <v>9.6300000000000008</v>
      </c>
    </row>
    <row r="71" spans="1:28" x14ac:dyDescent="0.2">
      <c r="X71" s="20"/>
      <c r="Z71" s="21"/>
    </row>
    <row r="72" spans="1:28" x14ac:dyDescent="0.2">
      <c r="X72" s="20"/>
    </row>
  </sheetData>
  <mergeCells count="13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7:D67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6"/>
  <sheetViews>
    <sheetView rightToLeft="1" view="pageBreakPreview" zoomScaleNormal="100" zoomScaleSheetLayoutView="100" workbookViewId="0">
      <selection activeCell="K28" sqref="K28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</row>
    <row r="2" spans="1:49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</row>
    <row r="3" spans="1:49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</row>
    <row r="4" spans="1:49" ht="14.45" customHeight="1" x14ac:dyDescent="0.2"/>
    <row r="5" spans="1:49" ht="14.45" customHeight="1" x14ac:dyDescent="0.2">
      <c r="A5" s="87" t="s">
        <v>78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</row>
    <row r="6" spans="1:49" ht="14.45" customHeight="1" x14ac:dyDescent="0.2">
      <c r="I6" s="84" t="s">
        <v>7</v>
      </c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C6" s="84" t="s">
        <v>9</v>
      </c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84" t="s">
        <v>79</v>
      </c>
      <c r="B8" s="84"/>
      <c r="C8" s="84"/>
      <c r="D8" s="84"/>
      <c r="E8" s="84"/>
      <c r="F8" s="84"/>
      <c r="G8" s="84"/>
      <c r="I8" s="84" t="s">
        <v>80</v>
      </c>
      <c r="J8" s="84"/>
      <c r="K8" s="84"/>
      <c r="M8" s="84" t="s">
        <v>81</v>
      </c>
      <c r="N8" s="84"/>
      <c r="O8" s="84"/>
      <c r="Q8" s="84" t="s">
        <v>82</v>
      </c>
      <c r="R8" s="84"/>
      <c r="S8" s="84"/>
      <c r="T8" s="84"/>
      <c r="U8" s="84"/>
      <c r="W8" s="84" t="s">
        <v>83</v>
      </c>
      <c r="X8" s="84"/>
      <c r="Y8" s="84"/>
      <c r="Z8" s="84"/>
      <c r="AA8" s="84"/>
      <c r="AC8" s="84" t="s">
        <v>80</v>
      </c>
      <c r="AD8" s="84"/>
      <c r="AE8" s="84"/>
      <c r="AF8" s="84"/>
      <c r="AG8" s="84"/>
      <c r="AI8" s="84" t="s">
        <v>81</v>
      </c>
      <c r="AJ8" s="84"/>
      <c r="AK8" s="84"/>
      <c r="AM8" s="84" t="s">
        <v>82</v>
      </c>
      <c r="AN8" s="84"/>
      <c r="AO8" s="84"/>
      <c r="AQ8" s="84" t="s">
        <v>83</v>
      </c>
      <c r="AR8" s="84"/>
      <c r="AS8" s="84"/>
    </row>
    <row r="9" spans="1:49" ht="21.75" customHeight="1" x14ac:dyDescent="0.2">
      <c r="A9" s="85" t="s">
        <v>84</v>
      </c>
      <c r="B9" s="85"/>
      <c r="C9" s="85"/>
      <c r="D9" s="85"/>
      <c r="E9" s="85"/>
      <c r="F9" s="85"/>
      <c r="G9" s="85"/>
      <c r="I9" s="91">
        <v>303003995</v>
      </c>
      <c r="J9" s="91"/>
      <c r="K9" s="91"/>
      <c r="M9" s="91">
        <v>2231</v>
      </c>
      <c r="N9" s="91"/>
      <c r="O9" s="91"/>
      <c r="Q9" s="85" t="s">
        <v>85</v>
      </c>
      <c r="R9" s="85"/>
      <c r="S9" s="85"/>
      <c r="T9" s="85"/>
      <c r="U9" s="85"/>
      <c r="W9" s="93">
        <v>0.25741354699968699</v>
      </c>
      <c r="X9" s="93"/>
      <c r="Y9" s="93"/>
      <c r="Z9" s="93"/>
      <c r="AA9" s="93"/>
      <c r="AC9" s="91">
        <v>303003995</v>
      </c>
      <c r="AD9" s="91"/>
      <c r="AE9" s="91"/>
      <c r="AF9" s="91"/>
      <c r="AG9" s="91"/>
      <c r="AI9" s="91">
        <v>2231</v>
      </c>
      <c r="AJ9" s="91"/>
      <c r="AK9" s="91"/>
      <c r="AM9" s="85" t="s">
        <v>85</v>
      </c>
      <c r="AN9" s="85"/>
      <c r="AO9" s="85"/>
      <c r="AQ9" s="93">
        <v>0.25741354699968699</v>
      </c>
      <c r="AR9" s="93"/>
      <c r="AS9" s="93"/>
    </row>
    <row r="10" spans="1:49" ht="21.75" customHeight="1" x14ac:dyDescent="0.2">
      <c r="A10" s="81" t="s">
        <v>86</v>
      </c>
      <c r="B10" s="81"/>
      <c r="C10" s="81"/>
      <c r="D10" s="81"/>
      <c r="E10" s="81"/>
      <c r="F10" s="81"/>
      <c r="G10" s="81"/>
      <c r="I10" s="89">
        <v>22976885</v>
      </c>
      <c r="J10" s="89"/>
      <c r="K10" s="89"/>
      <c r="M10" s="89">
        <v>28289</v>
      </c>
      <c r="N10" s="89"/>
      <c r="O10" s="89"/>
      <c r="Q10" s="81" t="s">
        <v>87</v>
      </c>
      <c r="R10" s="81"/>
      <c r="S10" s="81"/>
      <c r="T10" s="81"/>
      <c r="U10" s="81"/>
      <c r="W10" s="92">
        <v>0.29578860940428098</v>
      </c>
      <c r="X10" s="92"/>
      <c r="Y10" s="92"/>
      <c r="Z10" s="92"/>
      <c r="AA10" s="92"/>
      <c r="AC10" s="89">
        <v>22976885</v>
      </c>
      <c r="AD10" s="89"/>
      <c r="AE10" s="89"/>
      <c r="AF10" s="89"/>
      <c r="AG10" s="89"/>
      <c r="AI10" s="89">
        <v>28289</v>
      </c>
      <c r="AJ10" s="89"/>
      <c r="AK10" s="89"/>
      <c r="AM10" s="81" t="s">
        <v>87</v>
      </c>
      <c r="AN10" s="81"/>
      <c r="AO10" s="81"/>
      <c r="AQ10" s="92">
        <v>0.29578860940428098</v>
      </c>
      <c r="AR10" s="92"/>
      <c r="AS10" s="92"/>
    </row>
    <row r="11" spans="1:49" ht="14.45" customHeight="1" x14ac:dyDescent="0.2">
      <c r="A11" s="87" t="s">
        <v>88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</row>
    <row r="12" spans="1:49" ht="14.45" customHeight="1" x14ac:dyDescent="0.2">
      <c r="C12" s="84" t="s">
        <v>7</v>
      </c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Y12" s="84" t="s">
        <v>9</v>
      </c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</row>
    <row r="13" spans="1:49" ht="14.45" customHeight="1" x14ac:dyDescent="0.2">
      <c r="A13" s="2" t="s">
        <v>79</v>
      </c>
      <c r="C13" s="4" t="s">
        <v>89</v>
      </c>
      <c r="D13" s="3"/>
      <c r="E13" s="4" t="s">
        <v>90</v>
      </c>
      <c r="F13" s="3"/>
      <c r="G13" s="90" t="s">
        <v>91</v>
      </c>
      <c r="H13" s="90"/>
      <c r="I13" s="90"/>
      <c r="J13" s="3"/>
      <c r="K13" s="90" t="s">
        <v>92</v>
      </c>
      <c r="L13" s="90"/>
      <c r="M13" s="90"/>
      <c r="N13" s="3"/>
      <c r="O13" s="90" t="s">
        <v>81</v>
      </c>
      <c r="P13" s="90"/>
      <c r="Q13" s="90"/>
      <c r="R13" s="3"/>
      <c r="S13" s="90" t="s">
        <v>82</v>
      </c>
      <c r="T13" s="90"/>
      <c r="U13" s="90"/>
      <c r="V13" s="90"/>
      <c r="W13" s="90"/>
      <c r="Y13" s="90" t="s">
        <v>89</v>
      </c>
      <c r="Z13" s="90"/>
      <c r="AA13" s="90"/>
      <c r="AB13" s="90"/>
      <c r="AC13" s="90"/>
      <c r="AD13" s="3"/>
      <c r="AE13" s="90" t="s">
        <v>90</v>
      </c>
      <c r="AF13" s="90"/>
      <c r="AG13" s="90"/>
      <c r="AH13" s="90"/>
      <c r="AI13" s="90"/>
      <c r="AJ13" s="3"/>
      <c r="AK13" s="90" t="s">
        <v>91</v>
      </c>
      <c r="AL13" s="90"/>
      <c r="AM13" s="90"/>
      <c r="AN13" s="3"/>
      <c r="AO13" s="90" t="s">
        <v>92</v>
      </c>
      <c r="AP13" s="90"/>
      <c r="AQ13" s="90"/>
      <c r="AR13" s="3"/>
      <c r="AS13" s="90" t="s">
        <v>81</v>
      </c>
      <c r="AT13" s="90"/>
      <c r="AU13" s="3"/>
      <c r="AV13" s="4" t="s">
        <v>82</v>
      </c>
    </row>
    <row r="14" spans="1:49" ht="21.75" customHeight="1" x14ac:dyDescent="0.2">
      <c r="A14" s="5" t="s">
        <v>93</v>
      </c>
      <c r="C14" s="5" t="s">
        <v>94</v>
      </c>
      <c r="E14" s="5" t="s">
        <v>95</v>
      </c>
      <c r="G14" s="85" t="s">
        <v>96</v>
      </c>
      <c r="H14" s="85"/>
      <c r="I14" s="85"/>
      <c r="K14" s="91">
        <v>325379674</v>
      </c>
      <c r="L14" s="91"/>
      <c r="M14" s="91"/>
      <c r="O14" s="91">
        <v>2284</v>
      </c>
      <c r="P14" s="91"/>
      <c r="Q14" s="91"/>
      <c r="S14" s="85" t="s">
        <v>97</v>
      </c>
      <c r="T14" s="85"/>
      <c r="U14" s="85"/>
      <c r="V14" s="85"/>
      <c r="W14" s="85"/>
      <c r="Y14" s="85" t="s">
        <v>94</v>
      </c>
      <c r="Z14" s="85"/>
      <c r="AA14" s="85"/>
      <c r="AB14" s="85"/>
      <c r="AC14" s="85"/>
      <c r="AE14" s="85" t="s">
        <v>95</v>
      </c>
      <c r="AF14" s="85"/>
      <c r="AG14" s="85"/>
      <c r="AH14" s="85"/>
      <c r="AI14" s="85"/>
      <c r="AK14" s="85" t="s">
        <v>96</v>
      </c>
      <c r="AL14" s="85"/>
      <c r="AM14" s="85"/>
      <c r="AO14" s="91">
        <v>325379674</v>
      </c>
      <c r="AP14" s="91"/>
      <c r="AQ14" s="91"/>
      <c r="AS14" s="91">
        <v>2284</v>
      </c>
      <c r="AT14" s="91"/>
      <c r="AV14" s="5" t="s">
        <v>97</v>
      </c>
    </row>
    <row r="15" spans="1:49" ht="21.75" customHeight="1" x14ac:dyDescent="0.2">
      <c r="A15" s="8" t="s">
        <v>98</v>
      </c>
      <c r="C15" s="8" t="s">
        <v>94</v>
      </c>
      <c r="E15" s="8" t="s">
        <v>95</v>
      </c>
      <c r="G15" s="81" t="s">
        <v>96</v>
      </c>
      <c r="H15" s="81"/>
      <c r="I15" s="81"/>
      <c r="K15" s="89">
        <v>22976885</v>
      </c>
      <c r="L15" s="89"/>
      <c r="M15" s="89"/>
      <c r="O15" s="89">
        <v>28927</v>
      </c>
      <c r="P15" s="89"/>
      <c r="Q15" s="89"/>
      <c r="S15" s="81" t="s">
        <v>99</v>
      </c>
      <c r="T15" s="81"/>
      <c r="U15" s="81"/>
      <c r="V15" s="81"/>
      <c r="W15" s="81"/>
      <c r="Y15" s="81" t="s">
        <v>94</v>
      </c>
      <c r="Z15" s="81"/>
      <c r="AA15" s="81"/>
      <c r="AB15" s="81"/>
      <c r="AC15" s="81"/>
      <c r="AE15" s="81" t="s">
        <v>95</v>
      </c>
      <c r="AF15" s="81"/>
      <c r="AG15" s="81"/>
      <c r="AH15" s="81"/>
      <c r="AI15" s="81"/>
      <c r="AK15" s="81" t="s">
        <v>96</v>
      </c>
      <c r="AL15" s="81"/>
      <c r="AM15" s="81"/>
      <c r="AO15" s="89">
        <v>22976885</v>
      </c>
      <c r="AP15" s="89"/>
      <c r="AQ15" s="89"/>
      <c r="AS15" s="89">
        <v>28927</v>
      </c>
      <c r="AT15" s="89"/>
      <c r="AV15" s="8" t="s">
        <v>99</v>
      </c>
    </row>
    <row r="16" spans="1:49" ht="14.45" customHeight="1" x14ac:dyDescent="0.2">
      <c r="A16" s="87" t="s">
        <v>100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</row>
    <row r="17" spans="1:35" ht="14.45" customHeight="1" x14ac:dyDescent="0.2">
      <c r="C17" s="84" t="s">
        <v>7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O17" s="84" t="s">
        <v>9</v>
      </c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</row>
    <row r="18" spans="1:35" ht="14.45" customHeight="1" x14ac:dyDescent="0.2">
      <c r="A18" s="2" t="s">
        <v>79</v>
      </c>
      <c r="C18" s="4" t="s">
        <v>90</v>
      </c>
      <c r="D18" s="3"/>
      <c r="E18" s="4" t="s">
        <v>92</v>
      </c>
      <c r="F18" s="3"/>
      <c r="G18" s="90" t="s">
        <v>81</v>
      </c>
      <c r="H18" s="90"/>
      <c r="I18" s="90"/>
      <c r="J18" s="3"/>
      <c r="K18" s="90" t="s">
        <v>82</v>
      </c>
      <c r="L18" s="90"/>
      <c r="M18" s="90"/>
      <c r="O18" s="90" t="s">
        <v>90</v>
      </c>
      <c r="P18" s="90"/>
      <c r="Q18" s="90"/>
      <c r="R18" s="90"/>
      <c r="S18" s="90"/>
      <c r="T18" s="3"/>
      <c r="U18" s="90" t="s">
        <v>92</v>
      </c>
      <c r="V18" s="90"/>
      <c r="W18" s="90"/>
      <c r="X18" s="90"/>
      <c r="Y18" s="90"/>
      <c r="Z18" s="3"/>
      <c r="AA18" s="90" t="s">
        <v>81</v>
      </c>
      <c r="AB18" s="90"/>
      <c r="AC18" s="90"/>
      <c r="AD18" s="90"/>
      <c r="AE18" s="90"/>
      <c r="AF18" s="3"/>
      <c r="AG18" s="90" t="s">
        <v>82</v>
      </c>
      <c r="AH18" s="90"/>
      <c r="AI18" s="90"/>
    </row>
    <row r="19" spans="1:35" ht="21.75" customHeight="1" x14ac:dyDescent="0.2">
      <c r="A19" s="3"/>
      <c r="C19" s="3"/>
      <c r="E19" s="3"/>
      <c r="G19" s="3"/>
      <c r="H19" s="3"/>
      <c r="I19" s="3"/>
      <c r="K19" s="3"/>
      <c r="L19" s="3"/>
      <c r="M19" s="3"/>
      <c r="O19" s="3"/>
      <c r="P19" s="3"/>
      <c r="Q19" s="3"/>
      <c r="R19" s="3"/>
      <c r="S19" s="3"/>
      <c r="U19" s="3"/>
      <c r="V19" s="3"/>
      <c r="W19" s="3"/>
      <c r="X19" s="3"/>
      <c r="Y19" s="3"/>
      <c r="AA19" s="3"/>
      <c r="AB19" s="3"/>
      <c r="AC19" s="3"/>
      <c r="AD19" s="3"/>
      <c r="AE19" s="3"/>
      <c r="AG19" s="3"/>
      <c r="AH19" s="3"/>
      <c r="AI19" s="3"/>
    </row>
    <row r="20" spans="1:35" ht="21.75" customHeight="1" x14ac:dyDescent="0.2"/>
    <row r="21" spans="1:35" ht="21.75" customHeight="1" x14ac:dyDescent="0.2"/>
    <row r="22" spans="1:35" ht="21.75" customHeight="1" x14ac:dyDescent="0.2"/>
    <row r="23" spans="1:35" ht="21.75" customHeight="1" x14ac:dyDescent="0.2"/>
    <row r="24" spans="1:35" ht="21.75" customHeight="1" x14ac:dyDescent="0.2"/>
    <row r="25" spans="1:35" ht="21.75" customHeight="1" x14ac:dyDescent="0.2"/>
    <row r="26" spans="1:35" ht="21.75" customHeight="1" x14ac:dyDescent="0.2"/>
    <row r="27" spans="1:35" ht="21.75" customHeight="1" x14ac:dyDescent="0.2"/>
    <row r="28" spans="1:35" ht="21.75" customHeight="1" x14ac:dyDescent="0.2"/>
    <row r="29" spans="1:35" ht="21.75" customHeight="1" x14ac:dyDescent="0.2"/>
    <row r="30" spans="1:35" ht="21.75" customHeight="1" x14ac:dyDescent="0.2"/>
    <row r="31" spans="1:35" ht="21.75" customHeight="1" x14ac:dyDescent="0.2"/>
    <row r="32" spans="1:35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</sheetData>
  <mergeCells count="72">
    <mergeCell ref="Q8:U8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G9"/>
    <mergeCell ref="I9:K9"/>
    <mergeCell ref="M9:O9"/>
    <mergeCell ref="Q9:U9"/>
    <mergeCell ref="W9:AA9"/>
    <mergeCell ref="AC9:AG9"/>
    <mergeCell ref="AI9:AK9"/>
    <mergeCell ref="AM9:AO9"/>
    <mergeCell ref="AQ9:AS9"/>
    <mergeCell ref="A8:G8"/>
    <mergeCell ref="I8:K8"/>
    <mergeCell ref="M8:O8"/>
    <mergeCell ref="AC10:AG10"/>
    <mergeCell ref="AI10:AK10"/>
    <mergeCell ref="AM10:AO10"/>
    <mergeCell ref="AQ10:AS10"/>
    <mergeCell ref="A11:AW11"/>
    <mergeCell ref="A10:G10"/>
    <mergeCell ref="I10:K10"/>
    <mergeCell ref="M10:O10"/>
    <mergeCell ref="Q10:U10"/>
    <mergeCell ref="W10:AA10"/>
    <mergeCell ref="S14:W14"/>
    <mergeCell ref="Y14:AC14"/>
    <mergeCell ref="C12:W12"/>
    <mergeCell ref="Y12:AV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A16:AW16"/>
    <mergeCell ref="C17:M17"/>
    <mergeCell ref="O17:AI17"/>
    <mergeCell ref="G18:I18"/>
    <mergeCell ref="K18:M18"/>
    <mergeCell ref="O18:S18"/>
    <mergeCell ref="U18:Y18"/>
    <mergeCell ref="AA18:AE18"/>
    <mergeCell ref="AG18:AI18"/>
  </mergeCells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5"/>
  <sheetViews>
    <sheetView rightToLeft="1" view="pageBreakPreview" zoomScale="110" zoomScaleNormal="100" zoomScaleSheetLayoutView="110" workbookViewId="0">
      <selection activeCell="A20" sqref="A20:XFD20"/>
    </sheetView>
  </sheetViews>
  <sheetFormatPr defaultRowHeight="12.75" x14ac:dyDescent="0.2"/>
  <cols>
    <col min="1" max="1" width="5.140625" customWidth="1"/>
    <col min="2" max="2" width="23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7109375" bestFit="1" customWidth="1"/>
    <col min="10" max="10" width="1.28515625" customWidth="1"/>
    <col min="11" max="11" width="13" customWidth="1"/>
    <col min="12" max="12" width="1.28515625" customWidth="1"/>
    <col min="13" max="13" width="15" bestFit="1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85546875" bestFit="1" customWidth="1"/>
    <col min="24" max="24" width="1.28515625" customWidth="1"/>
    <col min="25" max="25" width="18" bestFit="1" customWidth="1"/>
    <col min="26" max="26" width="1.28515625" customWidth="1"/>
    <col min="27" max="27" width="19.140625" customWidth="1"/>
    <col min="28" max="28" width="0.28515625" customWidth="1"/>
  </cols>
  <sheetData>
    <row r="1" spans="1:27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</row>
    <row r="2" spans="1:27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</row>
    <row r="4" spans="1:27" ht="14.45" customHeight="1" x14ac:dyDescent="0.2"/>
    <row r="5" spans="1:27" ht="14.45" customHeight="1" x14ac:dyDescent="0.2">
      <c r="A5" s="1" t="s">
        <v>101</v>
      </c>
      <c r="B5" s="87" t="s">
        <v>102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</row>
    <row r="6" spans="1:27" ht="14.45" customHeight="1" x14ac:dyDescent="0.2">
      <c r="E6" s="84" t="s">
        <v>7</v>
      </c>
      <c r="F6" s="84"/>
      <c r="G6" s="84"/>
      <c r="H6" s="84"/>
      <c r="I6" s="84"/>
      <c r="K6" s="84" t="s">
        <v>8</v>
      </c>
      <c r="L6" s="84"/>
      <c r="M6" s="84"/>
      <c r="N6" s="84"/>
      <c r="O6" s="84"/>
      <c r="P6" s="84"/>
      <c r="Q6" s="84"/>
      <c r="S6" s="84" t="s">
        <v>9</v>
      </c>
      <c r="T6" s="84"/>
      <c r="U6" s="84"/>
      <c r="V6" s="84"/>
      <c r="W6" s="84"/>
      <c r="X6" s="84"/>
      <c r="Y6" s="84"/>
      <c r="Z6" s="84"/>
      <c r="AA6" s="84"/>
    </row>
    <row r="7" spans="1:27" ht="14.45" customHeight="1" x14ac:dyDescent="0.2">
      <c r="E7" s="3"/>
      <c r="F7" s="3"/>
      <c r="G7" s="3"/>
      <c r="H7" s="3"/>
      <c r="I7" s="3"/>
      <c r="K7" s="90" t="s">
        <v>103</v>
      </c>
      <c r="L7" s="90"/>
      <c r="M7" s="90"/>
      <c r="N7" s="3"/>
      <c r="O7" s="90" t="s">
        <v>104</v>
      </c>
      <c r="P7" s="90"/>
      <c r="Q7" s="90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84" t="s">
        <v>105</v>
      </c>
      <c r="B8" s="84"/>
      <c r="D8" s="84" t="s">
        <v>106</v>
      </c>
      <c r="E8" s="8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85" t="s">
        <v>108</v>
      </c>
      <c r="B9" s="85"/>
      <c r="D9" s="91">
        <v>1470</v>
      </c>
      <c r="E9" s="91"/>
      <c r="G9" s="6">
        <v>4655858970</v>
      </c>
      <c r="I9" s="6">
        <v>327923681560</v>
      </c>
      <c r="K9" s="6">
        <v>0</v>
      </c>
      <c r="M9" s="6">
        <v>0</v>
      </c>
      <c r="O9" s="6">
        <v>0</v>
      </c>
      <c r="Q9" s="6">
        <v>0</v>
      </c>
      <c r="S9" s="6">
        <v>1470</v>
      </c>
      <c r="U9" s="6">
        <v>239085775</v>
      </c>
      <c r="W9" s="6">
        <v>4655858970</v>
      </c>
      <c r="Y9" s="6">
        <v>351456069250</v>
      </c>
      <c r="AA9" s="7">
        <v>0.68</v>
      </c>
    </row>
    <row r="10" spans="1:27" ht="21.75" customHeight="1" x14ac:dyDescent="0.2">
      <c r="A10" s="81" t="s">
        <v>109</v>
      </c>
      <c r="B10" s="81"/>
      <c r="D10" s="89">
        <v>115000</v>
      </c>
      <c r="E10" s="89"/>
      <c r="G10" s="9">
        <v>29612310463</v>
      </c>
      <c r="I10" s="9">
        <v>66945066391.5</v>
      </c>
      <c r="K10" s="9">
        <v>0</v>
      </c>
      <c r="M10" s="9">
        <v>0</v>
      </c>
      <c r="O10" s="9">
        <v>0</v>
      </c>
      <c r="Q10" s="9">
        <v>0</v>
      </c>
      <c r="S10" s="9">
        <v>115000</v>
      </c>
      <c r="U10" s="9">
        <v>616979</v>
      </c>
      <c r="W10" s="9">
        <v>29612310463</v>
      </c>
      <c r="Y10" s="9">
        <v>70789394054.5</v>
      </c>
      <c r="AA10" s="10">
        <v>0.14000000000000001</v>
      </c>
    </row>
    <row r="11" spans="1:27" ht="21.75" customHeight="1" x14ac:dyDescent="0.2">
      <c r="A11" s="81" t="s">
        <v>110</v>
      </c>
      <c r="B11" s="81"/>
      <c r="D11" s="89">
        <v>15335408</v>
      </c>
      <c r="E11" s="89"/>
      <c r="G11" s="9">
        <v>159999992560</v>
      </c>
      <c r="I11" s="9">
        <v>183678139422.008</v>
      </c>
      <c r="K11" s="9">
        <v>0</v>
      </c>
      <c r="M11" s="9">
        <v>0</v>
      </c>
      <c r="O11" s="9">
        <v>0</v>
      </c>
      <c r="Q11" s="9">
        <v>0</v>
      </c>
      <c r="S11" s="9">
        <v>15335408</v>
      </c>
      <c r="U11" s="9">
        <v>13200</v>
      </c>
      <c r="W11" s="9">
        <v>159999992560</v>
      </c>
      <c r="Y11" s="9">
        <v>201961802613.12</v>
      </c>
      <c r="AA11" s="10">
        <v>0.39</v>
      </c>
    </row>
    <row r="12" spans="1:27" ht="21.75" customHeight="1" x14ac:dyDescent="0.2">
      <c r="A12" s="81" t="s">
        <v>111</v>
      </c>
      <c r="B12" s="81"/>
      <c r="D12" s="89">
        <v>33327500</v>
      </c>
      <c r="E12" s="89"/>
      <c r="G12" s="9">
        <v>325946054073</v>
      </c>
      <c r="I12" s="9">
        <v>636820216956</v>
      </c>
      <c r="K12" s="9">
        <v>1000000</v>
      </c>
      <c r="M12" s="9">
        <v>22049389985</v>
      </c>
      <c r="O12" s="9">
        <v>0</v>
      </c>
      <c r="Q12" s="9">
        <v>0</v>
      </c>
      <c r="S12" s="9">
        <v>34327500</v>
      </c>
      <c r="U12" s="9">
        <v>21900</v>
      </c>
      <c r="W12" s="9">
        <v>347995444058</v>
      </c>
      <c r="Y12" s="9">
        <v>750043173825</v>
      </c>
      <c r="AA12" s="10">
        <v>1.46</v>
      </c>
    </row>
    <row r="13" spans="1:27" ht="21.75" customHeight="1" x14ac:dyDescent="0.2">
      <c r="A13" s="81" t="s">
        <v>112</v>
      </c>
      <c r="B13" s="81"/>
      <c r="D13" s="89">
        <v>2500000</v>
      </c>
      <c r="E13" s="89"/>
      <c r="G13" s="9">
        <v>25029000000</v>
      </c>
      <c r="I13" s="9">
        <v>80945895250</v>
      </c>
      <c r="K13" s="9">
        <v>0</v>
      </c>
      <c r="M13" s="9">
        <v>0</v>
      </c>
      <c r="O13" s="9">
        <v>0</v>
      </c>
      <c r="Q13" s="9">
        <v>0</v>
      </c>
      <c r="S13" s="9">
        <v>2500000</v>
      </c>
      <c r="U13" s="9">
        <v>37280</v>
      </c>
      <c r="W13" s="9">
        <v>25029000000</v>
      </c>
      <c r="Y13" s="9">
        <v>92985640000</v>
      </c>
      <c r="AA13" s="10">
        <v>0.18</v>
      </c>
    </row>
    <row r="14" spans="1:27" ht="21.75" customHeight="1" x14ac:dyDescent="0.2">
      <c r="A14" s="81" t="s">
        <v>113</v>
      </c>
      <c r="B14" s="81"/>
      <c r="D14" s="89">
        <v>3626000</v>
      </c>
      <c r="E14" s="89"/>
      <c r="G14" s="9">
        <v>70138909141</v>
      </c>
      <c r="I14" s="9">
        <v>95860759979.600006</v>
      </c>
      <c r="K14" s="9">
        <v>0</v>
      </c>
      <c r="M14" s="9">
        <v>0</v>
      </c>
      <c r="O14" s="9">
        <v>0</v>
      </c>
      <c r="Q14" s="9">
        <v>0</v>
      </c>
      <c r="S14" s="9">
        <v>3626000</v>
      </c>
      <c r="U14" s="9">
        <v>29200</v>
      </c>
      <c r="W14" s="9">
        <v>70138909141</v>
      </c>
      <c r="Y14" s="9">
        <v>105635677840</v>
      </c>
      <c r="AA14" s="10">
        <v>0.21</v>
      </c>
    </row>
    <row r="15" spans="1:27" ht="21.75" customHeight="1" x14ac:dyDescent="0.2">
      <c r="A15" s="81" t="s">
        <v>114</v>
      </c>
      <c r="B15" s="81"/>
      <c r="D15" s="89">
        <v>5000000</v>
      </c>
      <c r="E15" s="89"/>
      <c r="G15" s="9">
        <v>50112250000</v>
      </c>
      <c r="I15" s="9">
        <v>50483620000</v>
      </c>
      <c r="K15" s="9">
        <v>0</v>
      </c>
      <c r="M15" s="9">
        <v>0</v>
      </c>
      <c r="O15" s="9">
        <v>0</v>
      </c>
      <c r="Q15" s="9">
        <v>0</v>
      </c>
      <c r="S15" s="9">
        <v>5000000</v>
      </c>
      <c r="U15" s="9">
        <v>13885</v>
      </c>
      <c r="W15" s="9">
        <v>50112250000</v>
      </c>
      <c r="Y15" s="9">
        <v>69265322500</v>
      </c>
      <c r="AA15" s="10">
        <v>0.13</v>
      </c>
    </row>
    <row r="16" spans="1:27" ht="21.75" customHeight="1" x14ac:dyDescent="0.2">
      <c r="A16" s="81" t="s">
        <v>115</v>
      </c>
      <c r="B16" s="81"/>
      <c r="D16" s="89">
        <v>14000000</v>
      </c>
      <c r="E16" s="89"/>
      <c r="G16" s="9">
        <v>150468345595</v>
      </c>
      <c r="I16" s="9">
        <v>295157385600</v>
      </c>
      <c r="K16" s="9">
        <v>0</v>
      </c>
      <c r="M16" s="9">
        <v>0</v>
      </c>
      <c r="O16" s="9">
        <v>0</v>
      </c>
      <c r="Q16" s="9">
        <v>0</v>
      </c>
      <c r="S16" s="9">
        <v>14000000</v>
      </c>
      <c r="U16" s="9">
        <v>23389</v>
      </c>
      <c r="W16" s="9">
        <v>150468345595</v>
      </c>
      <c r="Y16" s="9">
        <v>327053064800</v>
      </c>
      <c r="AA16" s="10">
        <v>0.64</v>
      </c>
    </row>
    <row r="17" spans="1:27" ht="21.75" customHeight="1" x14ac:dyDescent="0.2">
      <c r="A17" s="81" t="s">
        <v>116</v>
      </c>
      <c r="B17" s="81"/>
      <c r="D17" s="89">
        <v>5338755</v>
      </c>
      <c r="E17" s="89"/>
      <c r="G17" s="9">
        <v>99998228054</v>
      </c>
      <c r="I17" s="9">
        <v>146312965494.48199</v>
      </c>
      <c r="K17" s="9">
        <v>0</v>
      </c>
      <c r="M17" s="9">
        <v>0</v>
      </c>
      <c r="O17" s="9">
        <v>0</v>
      </c>
      <c r="Q17" s="9">
        <v>0</v>
      </c>
      <c r="S17" s="9">
        <v>5338755</v>
      </c>
      <c r="U17" s="9">
        <v>30700</v>
      </c>
      <c r="W17" s="9">
        <v>99998228054</v>
      </c>
      <c r="Y17" s="9">
        <v>163522809009.45001</v>
      </c>
      <c r="AA17" s="10">
        <v>0.32</v>
      </c>
    </row>
    <row r="18" spans="1:27" ht="21.75" customHeight="1" x14ac:dyDescent="0.2">
      <c r="A18" s="81" t="s">
        <v>117</v>
      </c>
      <c r="B18" s="81"/>
      <c r="D18" s="89">
        <v>4994000</v>
      </c>
      <c r="E18" s="89"/>
      <c r="G18" s="9">
        <v>49999928000</v>
      </c>
      <c r="I18" s="9">
        <v>51027313656</v>
      </c>
      <c r="K18" s="9">
        <v>0</v>
      </c>
      <c r="M18" s="9">
        <v>0</v>
      </c>
      <c r="O18" s="9">
        <v>0</v>
      </c>
      <c r="Q18" s="9">
        <v>0</v>
      </c>
      <c r="S18" s="9">
        <v>4994000</v>
      </c>
      <c r="U18" s="9">
        <v>10048</v>
      </c>
      <c r="W18" s="9">
        <v>49999928000</v>
      </c>
      <c r="Y18" s="9">
        <v>50119496345.599998</v>
      </c>
      <c r="AA18" s="10">
        <v>0.1</v>
      </c>
    </row>
    <row r="19" spans="1:27" ht="21.75" customHeight="1" x14ac:dyDescent="0.2">
      <c r="A19" s="82" t="s">
        <v>118</v>
      </c>
      <c r="B19" s="82"/>
      <c r="D19" s="89">
        <v>24385722</v>
      </c>
      <c r="E19" s="89"/>
      <c r="G19" s="13">
        <v>249999991699</v>
      </c>
      <c r="I19" s="13">
        <v>329694941440</v>
      </c>
      <c r="K19" s="9">
        <v>0</v>
      </c>
      <c r="M19" s="13">
        <v>0</v>
      </c>
      <c r="O19" s="9">
        <v>0</v>
      </c>
      <c r="Q19" s="13">
        <v>0</v>
      </c>
      <c r="S19" s="9">
        <v>24385722</v>
      </c>
      <c r="U19" s="9">
        <v>15122</v>
      </c>
      <c r="W19" s="13">
        <v>249999991699</v>
      </c>
      <c r="Y19" s="13">
        <v>368760868084</v>
      </c>
      <c r="AA19" s="14">
        <v>0.72</v>
      </c>
    </row>
    <row r="20" spans="1:27" ht="21.75" customHeight="1" x14ac:dyDescent="0.2">
      <c r="A20" s="83" t="s">
        <v>77</v>
      </c>
      <c r="B20" s="83"/>
      <c r="D20" s="89"/>
      <c r="E20" s="89"/>
      <c r="G20" s="16">
        <v>1215960868555</v>
      </c>
      <c r="I20" s="16">
        <v>2264849985749.5898</v>
      </c>
      <c r="K20" s="9"/>
      <c r="M20" s="16">
        <v>22049389985</v>
      </c>
      <c r="O20" s="9"/>
      <c r="Q20" s="16">
        <v>0</v>
      </c>
      <c r="S20" s="9"/>
      <c r="U20" s="9"/>
      <c r="W20" s="16">
        <v>1238010258540</v>
      </c>
      <c r="Y20" s="16">
        <v>2551593318321.6699</v>
      </c>
      <c r="AA20" s="17">
        <v>4.97</v>
      </c>
    </row>
    <row r="22" spans="1:27" x14ac:dyDescent="0.2">
      <c r="Y22" s="20"/>
    </row>
    <row r="23" spans="1:27" x14ac:dyDescent="0.2">
      <c r="Y23" s="20"/>
    </row>
    <row r="24" spans="1:27" x14ac:dyDescent="0.2">
      <c r="W24" s="21"/>
    </row>
    <row r="25" spans="1:27" x14ac:dyDescent="0.2">
      <c r="W25" s="21"/>
    </row>
  </sheetData>
  <mergeCells count="3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9:B19"/>
    <mergeCell ref="D19:E19"/>
    <mergeCell ref="A20:B20"/>
    <mergeCell ref="D20:E20"/>
    <mergeCell ref="A16:B16"/>
    <mergeCell ref="D16:E16"/>
    <mergeCell ref="A17:B17"/>
    <mergeCell ref="D17:E17"/>
    <mergeCell ref="A18:B18"/>
    <mergeCell ref="D18:E18"/>
  </mergeCells>
  <pageMargins left="0.39" right="0.39" top="0.39" bottom="0.39" header="0" footer="0"/>
  <pageSetup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40"/>
  <sheetViews>
    <sheetView rightToLeft="1" view="pageBreakPreview" topLeftCell="E1" zoomScale="90" zoomScaleNormal="100" zoomScaleSheetLayoutView="90" workbookViewId="0">
      <selection activeCell="X45" sqref="X45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8.7109375" bestFit="1" customWidth="1"/>
    <col min="19" max="19" width="1.28515625" customWidth="1"/>
    <col min="20" max="20" width="18.85546875" bestFit="1" customWidth="1"/>
    <col min="21" max="21" width="1.28515625" customWidth="1"/>
    <col min="22" max="22" width="13" customWidth="1"/>
    <col min="23" max="23" width="1.28515625" customWidth="1"/>
    <col min="24" max="24" width="16" bestFit="1" customWidth="1"/>
    <col min="25" max="25" width="1.28515625" customWidth="1"/>
    <col min="26" max="26" width="13" customWidth="1"/>
    <col min="27" max="27" width="1.28515625" customWidth="1"/>
    <col min="28" max="28" width="16.140625" bestFit="1" customWidth="1"/>
    <col min="29" max="29" width="1.28515625" customWidth="1"/>
    <col min="30" max="30" width="18.7109375" bestFit="1" customWidth="1"/>
    <col min="31" max="31" width="1.28515625" customWidth="1"/>
    <col min="32" max="32" width="19.5703125" bestFit="1" customWidth="1"/>
    <col min="33" max="33" width="1.28515625" customWidth="1"/>
    <col min="34" max="34" width="19.5703125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</row>
    <row r="2" spans="1:38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</row>
    <row r="3" spans="1:3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</row>
    <row r="4" spans="1:38" ht="14.45" customHeight="1" x14ac:dyDescent="0.2"/>
    <row r="5" spans="1:38" ht="14.45" customHeight="1" x14ac:dyDescent="0.2">
      <c r="A5" s="1" t="s">
        <v>119</v>
      </c>
      <c r="B5" s="87" t="s">
        <v>120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</row>
    <row r="6" spans="1:38" ht="14.45" customHeight="1" x14ac:dyDescent="0.2">
      <c r="A6" s="84" t="s">
        <v>121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 t="s">
        <v>7</v>
      </c>
      <c r="Q6" s="84"/>
      <c r="R6" s="84"/>
      <c r="S6" s="84"/>
      <c r="T6" s="84"/>
      <c r="V6" s="84" t="s">
        <v>8</v>
      </c>
      <c r="W6" s="84"/>
      <c r="X6" s="84"/>
      <c r="Y6" s="84"/>
      <c r="Z6" s="84"/>
      <c r="AA6" s="84"/>
      <c r="AB6" s="84"/>
      <c r="AD6" s="84" t="s">
        <v>9</v>
      </c>
      <c r="AE6" s="84"/>
      <c r="AF6" s="84"/>
      <c r="AG6" s="84"/>
      <c r="AH6" s="84"/>
      <c r="AI6" s="84"/>
      <c r="AJ6" s="84"/>
      <c r="AK6" s="84"/>
      <c r="AL6" s="8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0" t="s">
        <v>10</v>
      </c>
      <c r="W7" s="90"/>
      <c r="X7" s="90"/>
      <c r="Y7" s="3"/>
      <c r="Z7" s="90" t="s">
        <v>11</v>
      </c>
      <c r="AA7" s="90"/>
      <c r="AB7" s="90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84" t="s">
        <v>122</v>
      </c>
      <c r="B8" s="84"/>
      <c r="D8" s="2" t="s">
        <v>123</v>
      </c>
      <c r="F8" s="2" t="s">
        <v>124</v>
      </c>
      <c r="H8" s="2" t="s">
        <v>125</v>
      </c>
      <c r="J8" s="2" t="s">
        <v>126</v>
      </c>
      <c r="L8" s="2" t="s">
        <v>127</v>
      </c>
      <c r="N8" s="2" t="s">
        <v>83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85" t="s">
        <v>128</v>
      </c>
      <c r="B9" s="85"/>
      <c r="D9" s="5" t="s">
        <v>129</v>
      </c>
      <c r="F9" s="5" t="s">
        <v>129</v>
      </c>
      <c r="H9" s="5" t="s">
        <v>130</v>
      </c>
      <c r="J9" s="5" t="s">
        <v>131</v>
      </c>
      <c r="L9" s="7">
        <v>0</v>
      </c>
      <c r="N9" s="7">
        <v>0</v>
      </c>
      <c r="P9" s="6">
        <v>953192</v>
      </c>
      <c r="R9" s="6">
        <v>543730268066</v>
      </c>
      <c r="T9" s="6">
        <v>768416128501</v>
      </c>
      <c r="V9" s="6">
        <v>0</v>
      </c>
      <c r="X9" s="6">
        <v>0</v>
      </c>
      <c r="Z9" s="6">
        <v>0</v>
      </c>
      <c r="AB9" s="6">
        <v>0</v>
      </c>
      <c r="AD9" s="6">
        <v>953192</v>
      </c>
      <c r="AF9" s="6">
        <v>831150</v>
      </c>
      <c r="AH9" s="6">
        <v>543730268066</v>
      </c>
      <c r="AJ9" s="6">
        <v>791814747292</v>
      </c>
      <c r="AL9" s="7">
        <v>1.54</v>
      </c>
    </row>
    <row r="10" spans="1:38" ht="21.75" customHeight="1" x14ac:dyDescent="0.2">
      <c r="A10" s="81" t="s">
        <v>132</v>
      </c>
      <c r="B10" s="81"/>
      <c r="D10" s="8" t="s">
        <v>129</v>
      </c>
      <c r="F10" s="8" t="s">
        <v>129</v>
      </c>
      <c r="H10" s="8" t="s">
        <v>133</v>
      </c>
      <c r="J10" s="8" t="s">
        <v>134</v>
      </c>
      <c r="L10" s="10">
        <v>26</v>
      </c>
      <c r="N10" s="10">
        <v>26</v>
      </c>
      <c r="P10" s="9">
        <v>1500000</v>
      </c>
      <c r="R10" s="9">
        <v>1500703125000</v>
      </c>
      <c r="T10" s="9">
        <v>1349265937500</v>
      </c>
      <c r="V10" s="9">
        <v>0</v>
      </c>
      <c r="X10" s="9">
        <v>0</v>
      </c>
      <c r="Z10" s="9">
        <v>0</v>
      </c>
      <c r="AB10" s="9">
        <v>0</v>
      </c>
      <c r="AD10" s="9">
        <v>1500000</v>
      </c>
      <c r="AF10" s="9">
        <v>900000</v>
      </c>
      <c r="AH10" s="9">
        <v>1500703125000</v>
      </c>
      <c r="AJ10" s="9">
        <v>1349265937500</v>
      </c>
      <c r="AL10" s="10">
        <v>2.63</v>
      </c>
    </row>
    <row r="11" spans="1:38" ht="21.75" customHeight="1" x14ac:dyDescent="0.2">
      <c r="A11" s="81" t="s">
        <v>135</v>
      </c>
      <c r="B11" s="81"/>
      <c r="D11" s="8" t="s">
        <v>129</v>
      </c>
      <c r="F11" s="8" t="s">
        <v>129</v>
      </c>
      <c r="H11" s="8" t="s">
        <v>136</v>
      </c>
      <c r="J11" s="8" t="s">
        <v>137</v>
      </c>
      <c r="L11" s="10">
        <v>23</v>
      </c>
      <c r="N11" s="10">
        <v>23</v>
      </c>
      <c r="P11" s="9">
        <v>1297000</v>
      </c>
      <c r="R11" s="9">
        <v>1297000000000</v>
      </c>
      <c r="T11" s="9">
        <v>1166665280625</v>
      </c>
      <c r="V11" s="9">
        <v>0</v>
      </c>
      <c r="X11" s="9">
        <v>0</v>
      </c>
      <c r="Z11" s="9">
        <v>0</v>
      </c>
      <c r="AB11" s="9">
        <v>0</v>
      </c>
      <c r="AD11" s="9">
        <v>1297000</v>
      </c>
      <c r="AF11" s="9">
        <v>900000</v>
      </c>
      <c r="AH11" s="9">
        <v>1297000000000</v>
      </c>
      <c r="AJ11" s="9">
        <v>1166665280625</v>
      </c>
      <c r="AL11" s="10">
        <v>2.27</v>
      </c>
    </row>
    <row r="12" spans="1:38" ht="21.75" customHeight="1" x14ac:dyDescent="0.2">
      <c r="A12" s="81" t="s">
        <v>138</v>
      </c>
      <c r="B12" s="81"/>
      <c r="D12" s="8" t="s">
        <v>129</v>
      </c>
      <c r="F12" s="8" t="s">
        <v>129</v>
      </c>
      <c r="H12" s="8" t="s">
        <v>139</v>
      </c>
      <c r="J12" s="8" t="s">
        <v>140</v>
      </c>
      <c r="L12" s="10">
        <v>23</v>
      </c>
      <c r="N12" s="10">
        <v>23</v>
      </c>
      <c r="P12" s="9">
        <v>2000000</v>
      </c>
      <c r="R12" s="9">
        <v>2000000000000</v>
      </c>
      <c r="T12" s="9">
        <v>1799021250000</v>
      </c>
      <c r="V12" s="9">
        <v>5000</v>
      </c>
      <c r="X12" s="9">
        <v>4707058070</v>
      </c>
      <c r="Z12" s="9">
        <v>5000</v>
      </c>
      <c r="AB12" s="9">
        <v>4847362813</v>
      </c>
      <c r="AD12" s="9">
        <v>2000000</v>
      </c>
      <c r="AF12" s="9">
        <v>846810</v>
      </c>
      <c r="AH12" s="9">
        <v>1999707058070</v>
      </c>
      <c r="AJ12" s="9">
        <v>1692699094125</v>
      </c>
      <c r="AL12" s="10">
        <v>3.3</v>
      </c>
    </row>
    <row r="13" spans="1:38" ht="21.75" customHeight="1" x14ac:dyDescent="0.2">
      <c r="A13" s="81" t="s">
        <v>141</v>
      </c>
      <c r="B13" s="81"/>
      <c r="D13" s="8" t="s">
        <v>129</v>
      </c>
      <c r="F13" s="8" t="s">
        <v>129</v>
      </c>
      <c r="H13" s="8" t="s">
        <v>142</v>
      </c>
      <c r="J13" s="8" t="s">
        <v>143</v>
      </c>
      <c r="L13" s="10">
        <v>23</v>
      </c>
      <c r="N13" s="10">
        <v>23</v>
      </c>
      <c r="P13" s="9">
        <v>1500000</v>
      </c>
      <c r="R13" s="9">
        <v>1500000000000</v>
      </c>
      <c r="T13" s="9">
        <v>1349265937500</v>
      </c>
      <c r="V13" s="9">
        <v>0</v>
      </c>
      <c r="X13" s="9">
        <v>0</v>
      </c>
      <c r="Z13" s="9">
        <v>0</v>
      </c>
      <c r="AB13" s="9">
        <v>0</v>
      </c>
      <c r="AD13" s="9">
        <v>1500000</v>
      </c>
      <c r="AF13" s="9">
        <v>900000</v>
      </c>
      <c r="AH13" s="9">
        <v>1500000000000</v>
      </c>
      <c r="AJ13" s="9">
        <v>1349265937500</v>
      </c>
      <c r="AL13" s="10">
        <v>2.63</v>
      </c>
    </row>
    <row r="14" spans="1:38" ht="21.75" customHeight="1" x14ac:dyDescent="0.2">
      <c r="A14" s="81" t="s">
        <v>144</v>
      </c>
      <c r="B14" s="81"/>
      <c r="D14" s="8" t="s">
        <v>129</v>
      </c>
      <c r="F14" s="8" t="s">
        <v>129</v>
      </c>
      <c r="H14" s="8" t="s">
        <v>145</v>
      </c>
      <c r="J14" s="8" t="s">
        <v>146</v>
      </c>
      <c r="L14" s="10">
        <v>23</v>
      </c>
      <c r="N14" s="10">
        <v>23</v>
      </c>
      <c r="P14" s="9">
        <v>2120000</v>
      </c>
      <c r="R14" s="9">
        <v>2120000000000</v>
      </c>
      <c r="T14" s="9">
        <v>2118847250000</v>
      </c>
      <c r="V14" s="9">
        <v>155000</v>
      </c>
      <c r="X14" s="9">
        <v>154758620570</v>
      </c>
      <c r="Z14" s="9">
        <v>5000</v>
      </c>
      <c r="AB14" s="9">
        <v>4847362813</v>
      </c>
      <c r="AD14" s="9">
        <v>2270000</v>
      </c>
      <c r="AF14" s="9">
        <v>846810</v>
      </c>
      <c r="AH14" s="9">
        <v>2269758506996</v>
      </c>
      <c r="AJ14" s="9">
        <v>1921213471831</v>
      </c>
      <c r="AL14" s="10">
        <v>3.74</v>
      </c>
    </row>
    <row r="15" spans="1:38" ht="21.75" customHeight="1" x14ac:dyDescent="0.2">
      <c r="A15" s="81" t="s">
        <v>147</v>
      </c>
      <c r="B15" s="81"/>
      <c r="D15" s="8" t="s">
        <v>129</v>
      </c>
      <c r="F15" s="8" t="s">
        <v>129</v>
      </c>
      <c r="H15" s="8" t="s">
        <v>148</v>
      </c>
      <c r="J15" s="8" t="s">
        <v>149</v>
      </c>
      <c r="L15" s="10">
        <v>23</v>
      </c>
      <c r="N15" s="10">
        <v>23</v>
      </c>
      <c r="P15" s="9">
        <v>2000000</v>
      </c>
      <c r="R15" s="9">
        <v>2000000000000</v>
      </c>
      <c r="T15" s="9">
        <v>1799021250000</v>
      </c>
      <c r="V15" s="9">
        <v>5000</v>
      </c>
      <c r="X15" s="9">
        <v>4707058070</v>
      </c>
      <c r="Z15" s="9">
        <v>5000</v>
      </c>
      <c r="AB15" s="9">
        <v>4847362813</v>
      </c>
      <c r="AD15" s="9">
        <v>2000000</v>
      </c>
      <c r="AF15" s="9">
        <v>919232</v>
      </c>
      <c r="AH15" s="9">
        <v>1999707058070</v>
      </c>
      <c r="AJ15" s="9">
        <v>1837464335200</v>
      </c>
      <c r="AL15" s="10">
        <v>3.58</v>
      </c>
    </row>
    <row r="16" spans="1:38" ht="21.75" customHeight="1" x14ac:dyDescent="0.2">
      <c r="A16" s="81" t="s">
        <v>150</v>
      </c>
      <c r="B16" s="81"/>
      <c r="D16" s="8" t="s">
        <v>129</v>
      </c>
      <c r="F16" s="8" t="s">
        <v>129</v>
      </c>
      <c r="H16" s="8" t="s">
        <v>151</v>
      </c>
      <c r="J16" s="8" t="s">
        <v>152</v>
      </c>
      <c r="L16" s="10">
        <v>18</v>
      </c>
      <c r="N16" s="10">
        <v>18</v>
      </c>
      <c r="P16" s="9">
        <v>440000</v>
      </c>
      <c r="R16" s="9">
        <v>440060000000</v>
      </c>
      <c r="T16" s="9">
        <v>439566375748</v>
      </c>
      <c r="V16" s="9">
        <v>0</v>
      </c>
      <c r="X16" s="9">
        <v>0</v>
      </c>
      <c r="Z16" s="9">
        <v>440000</v>
      </c>
      <c r="AB16" s="9">
        <v>440000000000</v>
      </c>
      <c r="AD16" s="9">
        <v>0</v>
      </c>
      <c r="AF16" s="9">
        <v>0</v>
      </c>
      <c r="AH16" s="9">
        <v>0</v>
      </c>
      <c r="AJ16" s="9">
        <v>0</v>
      </c>
      <c r="AL16" s="10">
        <v>0</v>
      </c>
    </row>
    <row r="17" spans="1:38" ht="21.75" customHeight="1" x14ac:dyDescent="0.2">
      <c r="A17" s="81" t="s">
        <v>153</v>
      </c>
      <c r="B17" s="81"/>
      <c r="D17" s="8" t="s">
        <v>129</v>
      </c>
      <c r="F17" s="8" t="s">
        <v>129</v>
      </c>
      <c r="H17" s="8" t="s">
        <v>154</v>
      </c>
      <c r="J17" s="8" t="s">
        <v>155</v>
      </c>
      <c r="L17" s="10">
        <v>20.5</v>
      </c>
      <c r="N17" s="10">
        <v>20.5</v>
      </c>
      <c r="P17" s="9">
        <v>650000</v>
      </c>
      <c r="R17" s="9">
        <v>502580500000</v>
      </c>
      <c r="T17" s="9">
        <v>485695259521</v>
      </c>
      <c r="V17" s="9">
        <v>0</v>
      </c>
      <c r="X17" s="9">
        <v>0</v>
      </c>
      <c r="Z17" s="9">
        <v>0</v>
      </c>
      <c r="AB17" s="9">
        <v>0</v>
      </c>
      <c r="AD17" s="9">
        <v>650000</v>
      </c>
      <c r="AF17" s="9">
        <v>747630</v>
      </c>
      <c r="AH17" s="9">
        <v>502580500000</v>
      </c>
      <c r="AJ17" s="9">
        <v>485695259521</v>
      </c>
      <c r="AL17" s="10">
        <v>0.95</v>
      </c>
    </row>
    <row r="18" spans="1:38" ht="21.75" customHeight="1" x14ac:dyDescent="0.2">
      <c r="A18" s="81" t="s">
        <v>156</v>
      </c>
      <c r="B18" s="81"/>
      <c r="D18" s="8" t="s">
        <v>129</v>
      </c>
      <c r="F18" s="8" t="s">
        <v>129</v>
      </c>
      <c r="H18" s="8" t="s">
        <v>157</v>
      </c>
      <c r="J18" s="8" t="s">
        <v>158</v>
      </c>
      <c r="L18" s="10">
        <v>23</v>
      </c>
      <c r="N18" s="10">
        <v>23</v>
      </c>
      <c r="P18" s="9">
        <v>560000</v>
      </c>
      <c r="R18" s="9">
        <v>497322177215</v>
      </c>
      <c r="T18" s="9">
        <v>479547104400</v>
      </c>
      <c r="V18" s="9">
        <v>0</v>
      </c>
      <c r="X18" s="9">
        <v>0</v>
      </c>
      <c r="Z18" s="9">
        <v>0</v>
      </c>
      <c r="AB18" s="9">
        <v>0</v>
      </c>
      <c r="AD18" s="9">
        <v>560000</v>
      </c>
      <c r="AF18" s="9">
        <v>867960</v>
      </c>
      <c r="AH18" s="9">
        <v>497322177215</v>
      </c>
      <c r="AJ18" s="9">
        <v>485793306180</v>
      </c>
      <c r="AL18" s="10">
        <v>0.95</v>
      </c>
    </row>
    <row r="19" spans="1:38" ht="21.75" customHeight="1" x14ac:dyDescent="0.2">
      <c r="A19" s="81" t="s">
        <v>159</v>
      </c>
      <c r="B19" s="81"/>
      <c r="D19" s="8" t="s">
        <v>129</v>
      </c>
      <c r="F19" s="8" t="s">
        <v>129</v>
      </c>
      <c r="H19" s="8" t="s">
        <v>160</v>
      </c>
      <c r="J19" s="8" t="s">
        <v>161</v>
      </c>
      <c r="L19" s="10">
        <v>23</v>
      </c>
      <c r="N19" s="10">
        <v>23</v>
      </c>
      <c r="P19" s="9">
        <v>598449</v>
      </c>
      <c r="R19" s="9">
        <v>532359249379</v>
      </c>
      <c r="T19" s="9">
        <v>517128686961</v>
      </c>
      <c r="V19" s="9">
        <v>0</v>
      </c>
      <c r="X19" s="9">
        <v>0</v>
      </c>
      <c r="Z19" s="9">
        <v>0</v>
      </c>
      <c r="AB19" s="9">
        <v>0</v>
      </c>
      <c r="AD19" s="9">
        <v>598449</v>
      </c>
      <c r="AF19" s="9">
        <v>868923</v>
      </c>
      <c r="AH19" s="9">
        <v>532359249379</v>
      </c>
      <c r="AJ19" s="9">
        <v>519723347109</v>
      </c>
      <c r="AL19" s="10">
        <v>1.01</v>
      </c>
    </row>
    <row r="20" spans="1:38" ht="21.75" customHeight="1" x14ac:dyDescent="0.2">
      <c r="A20" s="81" t="s">
        <v>162</v>
      </c>
      <c r="B20" s="81"/>
      <c r="D20" s="8" t="s">
        <v>129</v>
      </c>
      <c r="F20" s="8" t="s">
        <v>129</v>
      </c>
      <c r="H20" s="8" t="s">
        <v>163</v>
      </c>
      <c r="J20" s="8" t="s">
        <v>164</v>
      </c>
      <c r="L20" s="10">
        <v>23</v>
      </c>
      <c r="N20" s="10">
        <v>23</v>
      </c>
      <c r="P20" s="9">
        <v>1950000</v>
      </c>
      <c r="R20" s="9">
        <v>1801410000000</v>
      </c>
      <c r="T20" s="9">
        <v>1447087717968</v>
      </c>
      <c r="V20" s="9">
        <v>0</v>
      </c>
      <c r="X20" s="9">
        <v>0</v>
      </c>
      <c r="Z20" s="9">
        <v>0</v>
      </c>
      <c r="AB20" s="9">
        <v>0</v>
      </c>
      <c r="AD20" s="9">
        <v>1950000</v>
      </c>
      <c r="AF20" s="9">
        <v>742500</v>
      </c>
      <c r="AH20" s="9">
        <v>1801410000000</v>
      </c>
      <c r="AJ20" s="9">
        <v>1447087717968</v>
      </c>
      <c r="AL20" s="10">
        <v>2.82</v>
      </c>
    </row>
    <row r="21" spans="1:38" ht="21.75" customHeight="1" x14ac:dyDescent="0.2">
      <c r="A21" s="81" t="s">
        <v>165</v>
      </c>
      <c r="B21" s="81"/>
      <c r="D21" s="8" t="s">
        <v>129</v>
      </c>
      <c r="F21" s="8" t="s">
        <v>129</v>
      </c>
      <c r="H21" s="8" t="s">
        <v>166</v>
      </c>
      <c r="J21" s="8" t="s">
        <v>167</v>
      </c>
      <c r="L21" s="10">
        <v>23</v>
      </c>
      <c r="N21" s="10">
        <v>23</v>
      </c>
      <c r="P21" s="9">
        <v>2706888</v>
      </c>
      <c r="R21" s="9">
        <v>2500000550160</v>
      </c>
      <c r="T21" s="9">
        <v>1903828384596</v>
      </c>
      <c r="V21" s="9">
        <v>0</v>
      </c>
      <c r="X21" s="9">
        <v>0</v>
      </c>
      <c r="Z21" s="9">
        <v>0</v>
      </c>
      <c r="AB21" s="9">
        <v>0</v>
      </c>
      <c r="AD21" s="9">
        <v>2706888</v>
      </c>
      <c r="AF21" s="9">
        <v>730188</v>
      </c>
      <c r="AH21" s="9">
        <v>2500000550160</v>
      </c>
      <c r="AJ21" s="9">
        <v>1975462392876</v>
      </c>
      <c r="AL21" s="10">
        <v>3.85</v>
      </c>
    </row>
    <row r="22" spans="1:38" ht="21.75" customHeight="1" x14ac:dyDescent="0.2">
      <c r="A22" s="81" t="s">
        <v>168</v>
      </c>
      <c r="B22" s="81"/>
      <c r="D22" s="8" t="s">
        <v>129</v>
      </c>
      <c r="F22" s="8" t="s">
        <v>129</v>
      </c>
      <c r="H22" s="8" t="s">
        <v>169</v>
      </c>
      <c r="J22" s="8" t="s">
        <v>170</v>
      </c>
      <c r="L22" s="10">
        <v>23</v>
      </c>
      <c r="N22" s="10">
        <v>23</v>
      </c>
      <c r="P22" s="9">
        <v>2137500</v>
      </c>
      <c r="R22" s="9">
        <v>2000272500000</v>
      </c>
      <c r="T22" s="9">
        <v>1566426916975</v>
      </c>
      <c r="V22" s="9">
        <v>0</v>
      </c>
      <c r="X22" s="9">
        <v>0</v>
      </c>
      <c r="Z22" s="9">
        <v>0</v>
      </c>
      <c r="AB22" s="9">
        <v>0</v>
      </c>
      <c r="AD22" s="9">
        <v>2137500</v>
      </c>
      <c r="AF22" s="9">
        <v>730656</v>
      </c>
      <c r="AH22" s="9">
        <v>2000272500000</v>
      </c>
      <c r="AJ22" s="9">
        <v>1560927983647</v>
      </c>
      <c r="AL22" s="10">
        <v>3.04</v>
      </c>
    </row>
    <row r="23" spans="1:38" ht="21.75" customHeight="1" x14ac:dyDescent="0.2">
      <c r="A23" s="81" t="s">
        <v>171</v>
      </c>
      <c r="B23" s="81"/>
      <c r="D23" s="8" t="s">
        <v>129</v>
      </c>
      <c r="F23" s="8" t="s">
        <v>129</v>
      </c>
      <c r="H23" s="8" t="s">
        <v>172</v>
      </c>
      <c r="J23" s="8" t="s">
        <v>173</v>
      </c>
      <c r="L23" s="10">
        <v>23</v>
      </c>
      <c r="N23" s="10">
        <v>23</v>
      </c>
      <c r="P23" s="9">
        <v>3795000</v>
      </c>
      <c r="R23" s="9">
        <v>3002137702030</v>
      </c>
      <c r="T23" s="9">
        <v>2652400472596</v>
      </c>
      <c r="V23" s="9">
        <v>0</v>
      </c>
      <c r="X23" s="9">
        <v>0</v>
      </c>
      <c r="Z23" s="9">
        <v>0</v>
      </c>
      <c r="AB23" s="9">
        <v>0</v>
      </c>
      <c r="AD23" s="9">
        <v>3795000</v>
      </c>
      <c r="AF23" s="9">
        <v>719964</v>
      </c>
      <c r="AH23" s="9">
        <v>3002137702030</v>
      </c>
      <c r="AJ23" s="9">
        <v>2730777711787</v>
      </c>
      <c r="AL23" s="10">
        <v>5.32</v>
      </c>
    </row>
    <row r="24" spans="1:38" ht="21.75" customHeight="1" x14ac:dyDescent="0.2">
      <c r="A24" s="81" t="s">
        <v>174</v>
      </c>
      <c r="B24" s="81"/>
      <c r="D24" s="8" t="s">
        <v>129</v>
      </c>
      <c r="F24" s="8" t="s">
        <v>129</v>
      </c>
      <c r="H24" s="8" t="s">
        <v>175</v>
      </c>
      <c r="J24" s="8" t="s">
        <v>176</v>
      </c>
      <c r="L24" s="10">
        <v>23</v>
      </c>
      <c r="N24" s="10">
        <v>23</v>
      </c>
      <c r="P24" s="9">
        <v>4000000</v>
      </c>
      <c r="R24" s="9">
        <v>3032120000000</v>
      </c>
      <c r="T24" s="9">
        <v>2737030929750</v>
      </c>
      <c r="V24" s="9">
        <v>0</v>
      </c>
      <c r="X24" s="9">
        <v>0</v>
      </c>
      <c r="Z24" s="9">
        <v>0</v>
      </c>
      <c r="AB24" s="9">
        <v>0</v>
      </c>
      <c r="AD24" s="9">
        <v>4000000</v>
      </c>
      <c r="AF24" s="9">
        <v>684000</v>
      </c>
      <c r="AH24" s="9">
        <v>3032120000000</v>
      </c>
      <c r="AJ24" s="9">
        <v>2734512300000</v>
      </c>
      <c r="AL24" s="10">
        <v>5.33</v>
      </c>
    </row>
    <row r="25" spans="1:38" ht="21.75" customHeight="1" x14ac:dyDescent="0.2">
      <c r="A25" s="81" t="s">
        <v>177</v>
      </c>
      <c r="B25" s="81"/>
      <c r="D25" s="8" t="s">
        <v>129</v>
      </c>
      <c r="F25" s="8" t="s">
        <v>129</v>
      </c>
      <c r="H25" s="8" t="s">
        <v>178</v>
      </c>
      <c r="J25" s="8" t="s">
        <v>179</v>
      </c>
      <c r="L25" s="10">
        <v>23</v>
      </c>
      <c r="N25" s="10">
        <v>23</v>
      </c>
      <c r="P25" s="9">
        <v>150000</v>
      </c>
      <c r="R25" s="9">
        <v>150000000000</v>
      </c>
      <c r="T25" s="9">
        <v>134926593750</v>
      </c>
      <c r="V25" s="9">
        <v>0</v>
      </c>
      <c r="X25" s="9">
        <v>0</v>
      </c>
      <c r="Z25" s="9">
        <v>0</v>
      </c>
      <c r="AB25" s="9">
        <v>0</v>
      </c>
      <c r="AD25" s="9">
        <v>150000</v>
      </c>
      <c r="AF25" s="9">
        <v>900000</v>
      </c>
      <c r="AH25" s="9">
        <v>150000000000</v>
      </c>
      <c r="AJ25" s="9">
        <v>134926593750</v>
      </c>
      <c r="AL25" s="10">
        <v>0.26</v>
      </c>
    </row>
    <row r="26" spans="1:38" ht="21.75" customHeight="1" x14ac:dyDescent="0.2">
      <c r="A26" s="81" t="s">
        <v>180</v>
      </c>
      <c r="B26" s="81"/>
      <c r="D26" s="8" t="s">
        <v>129</v>
      </c>
      <c r="F26" s="8" t="s">
        <v>129</v>
      </c>
      <c r="H26" s="8" t="s">
        <v>181</v>
      </c>
      <c r="J26" s="8" t="s">
        <v>182</v>
      </c>
      <c r="L26" s="10">
        <v>23</v>
      </c>
      <c r="N26" s="10">
        <v>23</v>
      </c>
      <c r="P26" s="9">
        <v>1549999</v>
      </c>
      <c r="R26" s="9">
        <v>1549999000000</v>
      </c>
      <c r="T26" s="9">
        <v>1549156188043</v>
      </c>
      <c r="V26" s="9">
        <v>0</v>
      </c>
      <c r="X26" s="9">
        <v>0</v>
      </c>
      <c r="Z26" s="9">
        <v>0</v>
      </c>
      <c r="AB26" s="9">
        <v>0</v>
      </c>
      <c r="AD26" s="9">
        <v>1549999</v>
      </c>
      <c r="AF26" s="9">
        <v>900000</v>
      </c>
      <c r="AH26" s="9">
        <v>1549999000000</v>
      </c>
      <c r="AJ26" s="9">
        <v>1394240569239</v>
      </c>
      <c r="AL26" s="10">
        <v>2.72</v>
      </c>
    </row>
    <row r="27" spans="1:38" ht="21.75" customHeight="1" x14ac:dyDescent="0.2">
      <c r="A27" s="81" t="s">
        <v>183</v>
      </c>
      <c r="B27" s="81"/>
      <c r="D27" s="8" t="s">
        <v>129</v>
      </c>
      <c r="F27" s="8" t="s">
        <v>129</v>
      </c>
      <c r="H27" s="8" t="s">
        <v>181</v>
      </c>
      <c r="J27" s="8" t="s">
        <v>182</v>
      </c>
      <c r="L27" s="10">
        <v>23</v>
      </c>
      <c r="N27" s="10">
        <v>23</v>
      </c>
      <c r="P27" s="9">
        <v>1500000</v>
      </c>
      <c r="R27" s="9">
        <v>1500000000000</v>
      </c>
      <c r="T27" s="9">
        <v>1499184375000</v>
      </c>
      <c r="V27" s="9">
        <v>0</v>
      </c>
      <c r="X27" s="9">
        <v>0</v>
      </c>
      <c r="Z27" s="9">
        <v>0</v>
      </c>
      <c r="AB27" s="9">
        <v>0</v>
      </c>
      <c r="AD27" s="9">
        <v>1500000</v>
      </c>
      <c r="AF27" s="9">
        <v>900000</v>
      </c>
      <c r="AH27" s="9">
        <v>1500000000000</v>
      </c>
      <c r="AJ27" s="9">
        <v>1349265937500</v>
      </c>
      <c r="AL27" s="10">
        <v>2.63</v>
      </c>
    </row>
    <row r="28" spans="1:38" ht="21.75" customHeight="1" x14ac:dyDescent="0.2">
      <c r="A28" s="82" t="s">
        <v>184</v>
      </c>
      <c r="B28" s="82"/>
      <c r="D28" s="8" t="s">
        <v>185</v>
      </c>
      <c r="F28" s="8" t="s">
        <v>185</v>
      </c>
      <c r="H28" s="8" t="s">
        <v>186</v>
      </c>
      <c r="J28" s="8" t="s">
        <v>187</v>
      </c>
      <c r="L28" s="10">
        <v>23</v>
      </c>
      <c r="N28" s="10">
        <v>23</v>
      </c>
      <c r="P28" s="9">
        <v>3500000</v>
      </c>
      <c r="R28" s="13">
        <v>3500000000000</v>
      </c>
      <c r="T28" s="13">
        <v>3500000000000</v>
      </c>
      <c r="V28" s="9">
        <v>0</v>
      </c>
      <c r="X28" s="13">
        <v>0</v>
      </c>
      <c r="Z28" s="9">
        <v>0</v>
      </c>
      <c r="AB28" s="13">
        <v>0</v>
      </c>
      <c r="AD28" s="9">
        <v>3500000</v>
      </c>
      <c r="AF28" s="9">
        <v>1000000</v>
      </c>
      <c r="AH28" s="13">
        <v>3500000000000</v>
      </c>
      <c r="AJ28" s="13">
        <v>3500000000000</v>
      </c>
      <c r="AL28" s="14">
        <v>6.82</v>
      </c>
    </row>
    <row r="29" spans="1:38" ht="21.75" customHeight="1" x14ac:dyDescent="0.2">
      <c r="A29" s="83" t="s">
        <v>77</v>
      </c>
      <c r="B29" s="83"/>
      <c r="D29" s="9"/>
      <c r="F29" s="9"/>
      <c r="H29" s="9"/>
      <c r="J29" s="9"/>
      <c r="L29" s="9"/>
      <c r="N29" s="9"/>
      <c r="P29" s="9"/>
      <c r="R29" s="16">
        <v>31969695071850</v>
      </c>
      <c r="T29" s="16">
        <v>29262482039434</v>
      </c>
      <c r="V29" s="9"/>
      <c r="X29" s="16">
        <v>164172736710</v>
      </c>
      <c r="Z29" s="9"/>
      <c r="AB29" s="16">
        <v>454542088439</v>
      </c>
      <c r="AD29" s="9"/>
      <c r="AF29" s="9"/>
      <c r="AH29" s="16">
        <v>31678807694986</v>
      </c>
      <c r="AJ29" s="16">
        <v>28426801923650</v>
      </c>
      <c r="AL29" s="17">
        <v>55.39</v>
      </c>
    </row>
    <row r="35" spans="30:34" x14ac:dyDescent="0.2">
      <c r="AH35" s="21"/>
    </row>
    <row r="37" spans="30:34" x14ac:dyDescent="0.2">
      <c r="AH37" s="21"/>
    </row>
    <row r="38" spans="30:34" x14ac:dyDescent="0.2">
      <c r="AD38" s="21"/>
      <c r="AH38" s="21"/>
    </row>
    <row r="39" spans="30:34" x14ac:dyDescent="0.2">
      <c r="AD39" s="21"/>
      <c r="AF39" s="21"/>
      <c r="AH39" s="21"/>
    </row>
    <row r="40" spans="30:34" x14ac:dyDescent="0.2">
      <c r="AF40" s="21"/>
      <c r="AH40" s="21"/>
    </row>
  </sheetData>
  <mergeCells count="32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</mergeCells>
  <pageMargins left="0.39" right="0.39" top="0.39" bottom="0.39" header="0" footer="0"/>
  <pageSetup scale="3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7"/>
  <sheetViews>
    <sheetView rightToLeft="1" view="pageBreakPreview" zoomScaleNormal="100" zoomScaleSheetLayoutView="100" workbookViewId="0">
      <selection activeCell="U8" sqref="U8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ht="14.45" customHeight="1" x14ac:dyDescent="0.2">
      <c r="A4" s="87" t="s">
        <v>188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3" ht="14.45" customHeight="1" x14ac:dyDescent="0.2">
      <c r="A5" s="87" t="s">
        <v>189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3" ht="14.45" customHeight="1" x14ac:dyDescent="0.2"/>
    <row r="7" spans="1:13" ht="14.45" customHeight="1" x14ac:dyDescent="0.2">
      <c r="C7" s="84" t="s">
        <v>9</v>
      </c>
      <c r="D7" s="84"/>
      <c r="E7" s="84"/>
      <c r="F7" s="84"/>
      <c r="G7" s="84"/>
      <c r="H7" s="84"/>
      <c r="I7" s="84"/>
      <c r="J7" s="84"/>
      <c r="K7" s="84"/>
      <c r="L7" s="84"/>
      <c r="M7" s="84"/>
    </row>
    <row r="8" spans="1:13" ht="14.45" customHeight="1" x14ac:dyDescent="0.2">
      <c r="A8" s="2" t="s">
        <v>190</v>
      </c>
      <c r="C8" s="4" t="s">
        <v>13</v>
      </c>
      <c r="D8" s="3"/>
      <c r="E8" s="4" t="s">
        <v>191</v>
      </c>
      <c r="F8" s="3"/>
      <c r="G8" s="4" t="s">
        <v>192</v>
      </c>
      <c r="H8" s="3"/>
      <c r="I8" s="4" t="s">
        <v>193</v>
      </c>
      <c r="J8" s="3"/>
      <c r="K8" s="4" t="s">
        <v>194</v>
      </c>
      <c r="L8" s="3"/>
      <c r="M8" s="4" t="s">
        <v>195</v>
      </c>
    </row>
    <row r="9" spans="1:13" ht="21.75" customHeight="1" x14ac:dyDescent="0.2">
      <c r="A9" s="5" t="s">
        <v>153</v>
      </c>
      <c r="C9" s="6">
        <v>650000</v>
      </c>
      <c r="E9" s="6">
        <v>830700</v>
      </c>
      <c r="G9" s="6">
        <v>747630</v>
      </c>
      <c r="I9" s="22">
        <v>-0.1</v>
      </c>
      <c r="K9" s="6">
        <v>485695259521</v>
      </c>
      <c r="M9" s="5" t="s">
        <v>196</v>
      </c>
    </row>
    <row r="10" spans="1:13" ht="21.75" customHeight="1" x14ac:dyDescent="0.2">
      <c r="A10" s="8" t="s">
        <v>144</v>
      </c>
      <c r="C10" s="9">
        <v>2270000</v>
      </c>
      <c r="E10" s="9">
        <v>940900</v>
      </c>
      <c r="G10" s="9">
        <v>846810</v>
      </c>
      <c r="I10" s="23">
        <v>-0.1</v>
      </c>
      <c r="K10" s="9">
        <v>1921213471831</v>
      </c>
      <c r="M10" s="8" t="s">
        <v>196</v>
      </c>
    </row>
    <row r="11" spans="1:13" ht="21.75" customHeight="1" x14ac:dyDescent="0.2">
      <c r="A11" s="8" t="s">
        <v>128</v>
      </c>
      <c r="C11" s="9">
        <v>953192</v>
      </c>
      <c r="E11" s="9">
        <v>923500</v>
      </c>
      <c r="G11" s="9">
        <v>831150</v>
      </c>
      <c r="I11" s="23">
        <v>-0.1</v>
      </c>
      <c r="K11" s="9">
        <v>791814747292</v>
      </c>
      <c r="M11" s="8" t="s">
        <v>196</v>
      </c>
    </row>
    <row r="12" spans="1:13" ht="21.75" customHeight="1" x14ac:dyDescent="0.2">
      <c r="A12" s="8" t="s">
        <v>177</v>
      </c>
      <c r="C12" s="9">
        <v>150000</v>
      </c>
      <c r="E12" s="9">
        <v>1000000</v>
      </c>
      <c r="G12" s="9">
        <v>900000</v>
      </c>
      <c r="I12" s="23">
        <v>-0.1</v>
      </c>
      <c r="K12" s="9">
        <v>134926593750</v>
      </c>
      <c r="M12" s="8" t="s">
        <v>196</v>
      </c>
    </row>
    <row r="13" spans="1:13" ht="21.75" customHeight="1" x14ac:dyDescent="0.2">
      <c r="A13" s="8" t="s">
        <v>156</v>
      </c>
      <c r="C13" s="9">
        <v>560000</v>
      </c>
      <c r="E13" s="9">
        <v>964400</v>
      </c>
      <c r="G13" s="9">
        <v>867960</v>
      </c>
      <c r="I13" s="23">
        <v>-0.1</v>
      </c>
      <c r="K13" s="9">
        <v>485793306180</v>
      </c>
      <c r="M13" s="8" t="s">
        <v>196</v>
      </c>
    </row>
    <row r="14" spans="1:13" ht="21.75" customHeight="1" x14ac:dyDescent="0.2">
      <c r="A14" s="8" t="s">
        <v>159</v>
      </c>
      <c r="C14" s="9">
        <v>598449</v>
      </c>
      <c r="E14" s="9">
        <v>965470</v>
      </c>
      <c r="G14" s="9">
        <v>868923</v>
      </c>
      <c r="I14" s="23">
        <v>-0.1</v>
      </c>
      <c r="K14" s="9">
        <v>519723347109</v>
      </c>
      <c r="M14" s="8" t="s">
        <v>196</v>
      </c>
    </row>
    <row r="15" spans="1:13" ht="21.75" customHeight="1" x14ac:dyDescent="0.2">
      <c r="A15" s="8" t="s">
        <v>162</v>
      </c>
      <c r="C15" s="9">
        <v>1950000</v>
      </c>
      <c r="E15" s="9">
        <v>825000</v>
      </c>
      <c r="G15" s="9">
        <v>742500</v>
      </c>
      <c r="I15" s="23">
        <v>-0.1</v>
      </c>
      <c r="K15" s="9">
        <v>1447087717968</v>
      </c>
      <c r="M15" s="8" t="s">
        <v>196</v>
      </c>
    </row>
    <row r="16" spans="1:13" ht="21.75" customHeight="1" x14ac:dyDescent="0.2">
      <c r="A16" s="8" t="s">
        <v>132</v>
      </c>
      <c r="C16" s="9">
        <v>1500000</v>
      </c>
      <c r="E16" s="9">
        <v>1000000</v>
      </c>
      <c r="G16" s="9">
        <v>900000</v>
      </c>
      <c r="I16" s="23">
        <v>-0.1</v>
      </c>
      <c r="K16" s="9">
        <v>1349265937500</v>
      </c>
      <c r="M16" s="8" t="s">
        <v>196</v>
      </c>
    </row>
    <row r="17" spans="1:13" ht="21.75" customHeight="1" x14ac:dyDescent="0.2">
      <c r="A17" s="8" t="s">
        <v>135</v>
      </c>
      <c r="C17" s="9">
        <v>1297000</v>
      </c>
      <c r="E17" s="9">
        <v>1000000</v>
      </c>
      <c r="G17" s="9">
        <v>900000</v>
      </c>
      <c r="I17" s="23">
        <v>-0.1</v>
      </c>
      <c r="K17" s="9">
        <v>1166665280625</v>
      </c>
      <c r="M17" s="8" t="s">
        <v>196</v>
      </c>
    </row>
    <row r="18" spans="1:13" ht="21.75" customHeight="1" x14ac:dyDescent="0.2">
      <c r="A18" s="8" t="s">
        <v>165</v>
      </c>
      <c r="C18" s="9">
        <v>2706888</v>
      </c>
      <c r="E18" s="9">
        <v>811320</v>
      </c>
      <c r="G18" s="9">
        <v>730188</v>
      </c>
      <c r="I18" s="23">
        <v>-0.1</v>
      </c>
      <c r="K18" s="9">
        <v>1975462392876</v>
      </c>
      <c r="M18" s="8" t="s">
        <v>196</v>
      </c>
    </row>
    <row r="19" spans="1:13" ht="21.75" customHeight="1" x14ac:dyDescent="0.2">
      <c r="A19" s="8" t="s">
        <v>168</v>
      </c>
      <c r="C19" s="9">
        <v>2137500</v>
      </c>
      <c r="E19" s="9">
        <v>811840</v>
      </c>
      <c r="G19" s="9">
        <v>730656</v>
      </c>
      <c r="I19" s="23">
        <v>-0.1</v>
      </c>
      <c r="K19" s="9">
        <v>1560927983647</v>
      </c>
      <c r="M19" s="8" t="s">
        <v>196</v>
      </c>
    </row>
    <row r="20" spans="1:13" ht="21.75" customHeight="1" x14ac:dyDescent="0.2">
      <c r="A20" s="8" t="s">
        <v>171</v>
      </c>
      <c r="C20" s="9">
        <v>3795000</v>
      </c>
      <c r="E20" s="9">
        <v>799960</v>
      </c>
      <c r="G20" s="9">
        <v>719964</v>
      </c>
      <c r="I20" s="23">
        <v>-0.1</v>
      </c>
      <c r="K20" s="9">
        <v>2730777711787</v>
      </c>
      <c r="M20" s="8" t="s">
        <v>196</v>
      </c>
    </row>
    <row r="21" spans="1:13" ht="21.75" customHeight="1" x14ac:dyDescent="0.2">
      <c r="A21" s="8" t="s">
        <v>138</v>
      </c>
      <c r="C21" s="9">
        <v>2000000</v>
      </c>
      <c r="E21" s="9">
        <v>940900</v>
      </c>
      <c r="G21" s="9">
        <v>846810</v>
      </c>
      <c r="I21" s="23">
        <v>-0.1</v>
      </c>
      <c r="K21" s="9">
        <v>1692699094125</v>
      </c>
      <c r="M21" s="8" t="s">
        <v>196</v>
      </c>
    </row>
    <row r="22" spans="1:13" ht="21.75" customHeight="1" x14ac:dyDescent="0.2">
      <c r="A22" s="8" t="s">
        <v>183</v>
      </c>
      <c r="C22" s="9">
        <v>1500000</v>
      </c>
      <c r="E22" s="9">
        <v>1000000</v>
      </c>
      <c r="G22" s="9">
        <v>900000</v>
      </c>
      <c r="I22" s="23">
        <v>-0.1</v>
      </c>
      <c r="K22" s="9">
        <v>1349265937500</v>
      </c>
      <c r="M22" s="8" t="s">
        <v>196</v>
      </c>
    </row>
    <row r="23" spans="1:13" ht="21.75" customHeight="1" x14ac:dyDescent="0.2">
      <c r="A23" s="8" t="s">
        <v>180</v>
      </c>
      <c r="C23" s="9">
        <v>1549999</v>
      </c>
      <c r="E23" s="9">
        <v>1000000</v>
      </c>
      <c r="G23" s="9">
        <v>900000</v>
      </c>
      <c r="I23" s="23">
        <v>-0.1</v>
      </c>
      <c r="K23" s="9">
        <v>1394240569239</v>
      </c>
      <c r="M23" s="8" t="s">
        <v>196</v>
      </c>
    </row>
    <row r="24" spans="1:13" ht="21.75" customHeight="1" x14ac:dyDescent="0.2">
      <c r="A24" s="8" t="s">
        <v>141</v>
      </c>
      <c r="C24" s="9">
        <v>1500000</v>
      </c>
      <c r="E24" s="9">
        <v>1000000</v>
      </c>
      <c r="G24" s="9">
        <v>900000</v>
      </c>
      <c r="I24" s="23">
        <v>-0.1</v>
      </c>
      <c r="K24" s="9">
        <v>1349265937500</v>
      </c>
      <c r="M24" s="8" t="s">
        <v>196</v>
      </c>
    </row>
    <row r="25" spans="1:13" ht="21.75" customHeight="1" x14ac:dyDescent="0.2">
      <c r="A25" s="8" t="s">
        <v>174</v>
      </c>
      <c r="C25" s="9">
        <v>4000000</v>
      </c>
      <c r="E25" s="9">
        <v>749800</v>
      </c>
      <c r="G25" s="9">
        <v>684000</v>
      </c>
      <c r="I25" s="23">
        <v>-8.7800000000000003E-2</v>
      </c>
      <c r="K25" s="9">
        <v>2734512300000</v>
      </c>
      <c r="M25" s="8" t="s">
        <v>196</v>
      </c>
    </row>
    <row r="26" spans="1:13" ht="21.75" customHeight="1" x14ac:dyDescent="0.2">
      <c r="A26" s="11" t="s">
        <v>147</v>
      </c>
      <c r="C26" s="9">
        <v>2000000</v>
      </c>
      <c r="E26" s="9">
        <v>940900</v>
      </c>
      <c r="G26" s="9">
        <v>919232</v>
      </c>
      <c r="I26" s="23">
        <v>-2.3E-2</v>
      </c>
      <c r="K26" s="13">
        <v>1837464335200</v>
      </c>
      <c r="M26" s="8" t="s">
        <v>196</v>
      </c>
    </row>
    <row r="27" spans="1:13" ht="21.75" customHeight="1" x14ac:dyDescent="0.2">
      <c r="A27" s="15" t="s">
        <v>77</v>
      </c>
      <c r="C27" s="9"/>
      <c r="E27" s="9"/>
      <c r="G27" s="9"/>
      <c r="I27" s="9"/>
      <c r="K27" s="16">
        <v>24926801923650</v>
      </c>
      <c r="M27" s="9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CC2F-A6C5-4BB1-930E-F9D7E7BFDDF5}">
  <sheetPr>
    <pageSetUpPr fitToPage="1"/>
  </sheetPr>
  <dimension ref="A1:L25"/>
  <sheetViews>
    <sheetView rightToLeft="1" view="pageBreakPreview" zoomScaleNormal="100" zoomScaleSheetLayoutView="100" workbookViewId="0">
      <selection activeCell="R7" sqref="R7"/>
    </sheetView>
  </sheetViews>
  <sheetFormatPr defaultRowHeight="12.75" x14ac:dyDescent="0.2"/>
  <cols>
    <col min="1" max="1" width="5.140625" style="24" customWidth="1"/>
    <col min="2" max="2" width="35" style="24" customWidth="1"/>
    <col min="3" max="3" width="1.28515625" style="24" customWidth="1"/>
    <col min="4" max="4" width="20.28515625" style="25" bestFit="1" customWidth="1"/>
    <col min="5" max="5" width="1.28515625" style="25" customWidth="1"/>
    <col min="6" max="6" width="20.42578125" style="25" bestFit="1" customWidth="1"/>
    <col min="7" max="7" width="1.28515625" style="25" customWidth="1"/>
    <col min="8" max="8" width="20.42578125" style="25" bestFit="1" customWidth="1"/>
    <col min="9" max="9" width="1.28515625" style="25" customWidth="1"/>
    <col min="10" max="10" width="20.28515625" style="25" bestFit="1" customWidth="1"/>
    <col min="11" max="11" width="1.28515625" style="24" customWidth="1"/>
    <col min="12" max="12" width="19.42578125" style="24" customWidth="1"/>
    <col min="13" max="13" width="2.42578125" style="24" customWidth="1"/>
    <col min="14" max="16384" width="9.140625" style="24"/>
  </cols>
  <sheetData>
    <row r="1" spans="1:12" ht="29.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21.75" customHeight="1" x14ac:dyDescent="0.2">
      <c r="A2" s="97" t="s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21.75" customHeight="1" x14ac:dyDescent="0.2">
      <c r="A3" s="97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2" ht="14.45" customHeight="1" x14ac:dyDescent="0.2"/>
    <row r="5" spans="1:12" ht="14.45" customHeight="1" x14ac:dyDescent="0.2">
      <c r="A5" s="26" t="s">
        <v>197</v>
      </c>
      <c r="B5" s="98" t="s">
        <v>198</v>
      </c>
      <c r="C5" s="98"/>
      <c r="D5" s="98"/>
      <c r="E5" s="98"/>
      <c r="F5" s="98"/>
      <c r="G5" s="98"/>
      <c r="H5" s="98"/>
      <c r="I5" s="98"/>
      <c r="J5" s="98"/>
      <c r="K5" s="98"/>
      <c r="L5" s="98"/>
    </row>
    <row r="6" spans="1:12" ht="14.45" customHeight="1" x14ac:dyDescent="0.2">
      <c r="D6" s="27" t="s">
        <v>7</v>
      </c>
      <c r="F6" s="99" t="s">
        <v>8</v>
      </c>
      <c r="G6" s="99"/>
      <c r="H6" s="99"/>
      <c r="J6" s="27" t="s">
        <v>9</v>
      </c>
    </row>
    <row r="7" spans="1:12" ht="14.45" customHeight="1" x14ac:dyDescent="0.2">
      <c r="D7" s="28"/>
      <c r="F7" s="28"/>
      <c r="G7" s="28"/>
      <c r="H7" s="28"/>
      <c r="J7" s="28"/>
    </row>
    <row r="8" spans="1:12" ht="14.45" customHeight="1" x14ac:dyDescent="0.2">
      <c r="A8" s="100" t="s">
        <v>199</v>
      </c>
      <c r="B8" s="100"/>
      <c r="D8" s="27" t="s">
        <v>200</v>
      </c>
      <c r="F8" s="27" t="s">
        <v>201</v>
      </c>
      <c r="H8" s="27" t="s">
        <v>202</v>
      </c>
      <c r="J8" s="27" t="s">
        <v>200</v>
      </c>
      <c r="L8" s="29" t="s">
        <v>18</v>
      </c>
    </row>
    <row r="9" spans="1:12" ht="21.75" customHeight="1" x14ac:dyDescent="0.2">
      <c r="A9" s="96" t="s">
        <v>321</v>
      </c>
      <c r="B9" s="96"/>
      <c r="D9" s="30">
        <v>375574751</v>
      </c>
      <c r="F9" s="30">
        <v>1585489</v>
      </c>
      <c r="H9" s="30">
        <v>2217600</v>
      </c>
      <c r="J9" s="30">
        <v>374942640</v>
      </c>
      <c r="L9" s="31">
        <v>0</v>
      </c>
    </row>
    <row r="10" spans="1:12" ht="21.75" customHeight="1" x14ac:dyDescent="0.2">
      <c r="A10" s="94" t="s">
        <v>322</v>
      </c>
      <c r="B10" s="94"/>
      <c r="D10" s="32">
        <v>581534</v>
      </c>
      <c r="F10" s="32">
        <v>10002459</v>
      </c>
      <c r="H10" s="32">
        <v>2217600</v>
      </c>
      <c r="J10" s="32">
        <v>8366393</v>
      </c>
      <c r="L10" s="31">
        <v>0</v>
      </c>
    </row>
    <row r="11" spans="1:12" ht="21.75" customHeight="1" x14ac:dyDescent="0.2">
      <c r="A11" s="94" t="s">
        <v>323</v>
      </c>
      <c r="B11" s="94"/>
      <c r="D11" s="32">
        <v>939353242</v>
      </c>
      <c r="F11" s="32">
        <v>1752763887858</v>
      </c>
      <c r="H11" s="32">
        <v>1751867500947</v>
      </c>
      <c r="J11" s="32">
        <v>1835740153</v>
      </c>
      <c r="L11" s="31">
        <v>0</v>
      </c>
    </row>
    <row r="12" spans="1:12" ht="21.75" customHeight="1" x14ac:dyDescent="0.2">
      <c r="A12" s="94" t="s">
        <v>324</v>
      </c>
      <c r="B12" s="94"/>
      <c r="D12" s="32">
        <v>170000</v>
      </c>
      <c r="F12" s="32">
        <v>10000000</v>
      </c>
      <c r="H12" s="32">
        <v>0</v>
      </c>
      <c r="J12" s="32">
        <v>10170000</v>
      </c>
      <c r="L12" s="31">
        <v>0</v>
      </c>
    </row>
    <row r="13" spans="1:12" ht="21.75" customHeight="1" x14ac:dyDescent="0.2">
      <c r="A13" s="94" t="s">
        <v>325</v>
      </c>
      <c r="B13" s="94"/>
      <c r="D13" s="32">
        <v>308106786065</v>
      </c>
      <c r="F13" s="32">
        <v>312500453475</v>
      </c>
      <c r="H13" s="32">
        <v>620177526301</v>
      </c>
      <c r="J13" s="32">
        <v>429713239</v>
      </c>
      <c r="L13" s="39">
        <v>0</v>
      </c>
    </row>
    <row r="14" spans="1:12" ht="21.75" customHeight="1" x14ac:dyDescent="0.2">
      <c r="A14" s="94" t="s">
        <v>326</v>
      </c>
      <c r="B14" s="94"/>
      <c r="D14" s="32">
        <v>265008081366</v>
      </c>
      <c r="F14" s="32">
        <v>7503973644</v>
      </c>
      <c r="H14" s="32">
        <v>2750540000</v>
      </c>
      <c r="J14" s="32">
        <v>269761515010</v>
      </c>
      <c r="L14" s="31">
        <v>5.3E-3</v>
      </c>
    </row>
    <row r="15" spans="1:12" ht="21.75" customHeight="1" x14ac:dyDescent="0.2">
      <c r="A15" s="94" t="s">
        <v>327</v>
      </c>
      <c r="B15" s="94"/>
      <c r="D15" s="32">
        <v>3648624</v>
      </c>
      <c r="F15" s="32">
        <v>15428</v>
      </c>
      <c r="H15" s="32">
        <v>2217600</v>
      </c>
      <c r="J15" s="32">
        <v>1446452</v>
      </c>
      <c r="L15" s="31">
        <v>0</v>
      </c>
    </row>
    <row r="16" spans="1:12" ht="21.75" customHeight="1" x14ac:dyDescent="0.2">
      <c r="A16" s="94" t="s">
        <v>328</v>
      </c>
      <c r="B16" s="94"/>
      <c r="D16" s="32">
        <v>721863880844</v>
      </c>
      <c r="F16" s="32">
        <v>7031298803819</v>
      </c>
      <c r="H16" s="32">
        <v>3997354600000</v>
      </c>
      <c r="J16" s="32">
        <v>3755808084663</v>
      </c>
      <c r="L16" s="31">
        <v>7.3200000000000001E-2</v>
      </c>
    </row>
    <row r="17" spans="1:12" ht="21.75" customHeight="1" x14ac:dyDescent="0.2">
      <c r="A17" s="94" t="s">
        <v>332</v>
      </c>
      <c r="B17" s="94"/>
      <c r="D17" s="32">
        <v>1865264843</v>
      </c>
      <c r="F17" s="32">
        <v>405</v>
      </c>
      <c r="H17" s="32">
        <v>1860501000</v>
      </c>
      <c r="J17" s="32">
        <v>4764248</v>
      </c>
      <c r="L17" s="31">
        <v>0</v>
      </c>
    </row>
    <row r="18" spans="1:12" ht="21.75" customHeight="1" x14ac:dyDescent="0.2">
      <c r="A18" s="94" t="s">
        <v>329</v>
      </c>
      <c r="B18" s="94"/>
      <c r="D18" s="32">
        <v>2768005836386</v>
      </c>
      <c r="F18" s="32">
        <v>2911366690411</v>
      </c>
      <c r="H18" s="32">
        <v>5678912522000</v>
      </c>
      <c r="J18" s="32">
        <v>460004797</v>
      </c>
      <c r="L18" s="31">
        <v>0</v>
      </c>
    </row>
    <row r="19" spans="1:12" ht="21.75" customHeight="1" x14ac:dyDescent="0.2">
      <c r="A19" s="94" t="s">
        <v>330</v>
      </c>
      <c r="B19" s="94"/>
      <c r="D19" s="32">
        <v>9945375934328</v>
      </c>
      <c r="F19" s="32">
        <v>15651657731991</v>
      </c>
      <c r="H19" s="32">
        <v>15744868554355</v>
      </c>
      <c r="J19" s="32">
        <v>9852165111964</v>
      </c>
      <c r="L19" s="31">
        <v>0.19209999999999999</v>
      </c>
    </row>
    <row r="20" spans="1:12" ht="21.75" customHeight="1" x14ac:dyDescent="0.2">
      <c r="A20" s="94" t="s">
        <v>331</v>
      </c>
      <c r="B20" s="94"/>
      <c r="D20" s="32">
        <v>184248155</v>
      </c>
      <c r="F20" s="32">
        <v>752796</v>
      </c>
      <c r="H20" s="32">
        <v>630000</v>
      </c>
      <c r="J20" s="32">
        <v>184370951</v>
      </c>
      <c r="L20" s="31">
        <v>0</v>
      </c>
    </row>
    <row r="21" spans="1:12" ht="21.75" customHeight="1" thickBot="1" x14ac:dyDescent="0.25">
      <c r="A21" s="95" t="s">
        <v>77</v>
      </c>
      <c r="B21" s="95"/>
      <c r="D21" s="34">
        <f>SUM(D9:D20)</f>
        <v>14011729360138</v>
      </c>
      <c r="F21" s="34">
        <f>SUM(F9:F20)</f>
        <v>27667113897775</v>
      </c>
      <c r="H21" s="34">
        <f>SUM(H9:H20)</f>
        <v>27797799027403</v>
      </c>
      <c r="J21" s="34">
        <f>SUM(J9:J20)</f>
        <v>13881044230510</v>
      </c>
      <c r="L21" s="35">
        <f>SUM(L9:L20)</f>
        <v>0.27060000000000001</v>
      </c>
    </row>
    <row r="22" spans="1:12" ht="13.5" thickTop="1" x14ac:dyDescent="0.2">
      <c r="K22" s="25"/>
      <c r="L22" s="25"/>
    </row>
    <row r="23" spans="1:12" x14ac:dyDescent="0.2">
      <c r="K23" s="25"/>
      <c r="L23" s="25"/>
    </row>
    <row r="24" spans="1:12" x14ac:dyDescent="0.2">
      <c r="D24" s="36"/>
      <c r="E24" s="36"/>
      <c r="F24" s="37"/>
      <c r="H24" s="36"/>
      <c r="I24" s="36"/>
      <c r="J24" s="37"/>
    </row>
    <row r="25" spans="1:12" x14ac:dyDescent="0.2">
      <c r="D25" s="38"/>
      <c r="E25" s="24"/>
      <c r="F25" s="38"/>
      <c r="H25" s="38"/>
      <c r="I25" s="24"/>
      <c r="J25" s="38"/>
    </row>
  </sheetData>
  <mergeCells count="19">
    <mergeCell ref="A8:B8"/>
    <mergeCell ref="A1:L1"/>
    <mergeCell ref="A2:L2"/>
    <mergeCell ref="A3:L3"/>
    <mergeCell ref="B5:L5"/>
    <mergeCell ref="F6:H6"/>
    <mergeCell ref="A21:B21"/>
    <mergeCell ref="A17:B17"/>
    <mergeCell ref="A9:B9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</mergeCells>
  <pageMargins left="0.39" right="0.39" top="0.39" bottom="0.39" header="0" footer="0"/>
  <pageSetup scale="9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10" zoomScaleNormal="100" zoomScaleSheetLayoutView="110" workbookViewId="0">
      <selection activeCell="J26" sqref="J26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21.75" customHeight="1" x14ac:dyDescent="0.2">
      <c r="A2" s="86" t="s">
        <v>203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4.45" customHeight="1" x14ac:dyDescent="0.2"/>
    <row r="5" spans="1:10" ht="29.1" customHeight="1" x14ac:dyDescent="0.2">
      <c r="A5" s="1" t="s">
        <v>204</v>
      </c>
      <c r="B5" s="87" t="s">
        <v>205</v>
      </c>
      <c r="C5" s="87"/>
      <c r="D5" s="87"/>
      <c r="E5" s="87"/>
      <c r="F5" s="87"/>
      <c r="G5" s="87"/>
      <c r="H5" s="87"/>
      <c r="I5" s="87"/>
      <c r="J5" s="87"/>
    </row>
    <row r="6" spans="1:10" ht="14.45" customHeight="1" x14ac:dyDescent="0.2"/>
    <row r="7" spans="1:10" ht="14.45" customHeight="1" x14ac:dyDescent="0.2">
      <c r="A7" s="84" t="s">
        <v>206</v>
      </c>
      <c r="B7" s="84"/>
      <c r="D7" s="2" t="s">
        <v>207</v>
      </c>
      <c r="F7" s="2" t="s">
        <v>200</v>
      </c>
      <c r="H7" s="2" t="s">
        <v>208</v>
      </c>
      <c r="J7" s="2" t="s">
        <v>209</v>
      </c>
    </row>
    <row r="8" spans="1:10" ht="21.75" customHeight="1" x14ac:dyDescent="0.2">
      <c r="A8" s="85" t="s">
        <v>210</v>
      </c>
      <c r="B8" s="85"/>
      <c r="D8" s="5" t="s">
        <v>211</v>
      </c>
      <c r="F8" s="6">
        <f>'درآمد سرمایه گذاری در سهام'!U83</f>
        <v>2045166699363</v>
      </c>
      <c r="H8" s="76">
        <f>F8/8342852637870</f>
        <v>0.24513997647274136</v>
      </c>
      <c r="J8" s="79">
        <f>F8/51322454852193</f>
        <v>3.9849354541847494E-2</v>
      </c>
    </row>
    <row r="9" spans="1:10" ht="21.75" customHeight="1" x14ac:dyDescent="0.2">
      <c r="A9" s="81" t="s">
        <v>212</v>
      </c>
      <c r="B9" s="81"/>
      <c r="D9" s="8" t="s">
        <v>213</v>
      </c>
      <c r="F9" s="9">
        <f>'درآمد سرمایه گذاری در صندوق'!U25</f>
        <v>1055618109667</v>
      </c>
      <c r="H9" s="77">
        <f t="shared" ref="H9:H12" si="0">F9/8342852637870</f>
        <v>0.12652963626317965</v>
      </c>
      <c r="J9" s="80">
        <f t="shared" ref="J9:J12" si="1">F9/51322454852193</f>
        <v>2.0568347962059606E-2</v>
      </c>
    </row>
    <row r="10" spans="1:10" ht="21.75" customHeight="1" x14ac:dyDescent="0.2">
      <c r="A10" s="81" t="s">
        <v>214</v>
      </c>
      <c r="B10" s="81"/>
      <c r="D10" s="8" t="s">
        <v>215</v>
      </c>
      <c r="F10" s="9">
        <f>'درآمد سرمایه گذاری در اوراق به'!R35</f>
        <v>2742934224927</v>
      </c>
      <c r="H10" s="77">
        <f t="shared" si="0"/>
        <v>0.32877654011006169</v>
      </c>
      <c r="J10" s="80">
        <f t="shared" si="1"/>
        <v>5.3445109607998316E-2</v>
      </c>
    </row>
    <row r="11" spans="1:10" ht="21.75" customHeight="1" x14ac:dyDescent="0.2">
      <c r="A11" s="81" t="s">
        <v>216</v>
      </c>
      <c r="B11" s="81"/>
      <c r="D11" s="8" t="s">
        <v>217</v>
      </c>
      <c r="F11" s="9">
        <f>'درآمد سپرده بانکی (2)'!H18</f>
        <v>2449653650101</v>
      </c>
      <c r="H11" s="77">
        <f t="shared" si="0"/>
        <v>0.2936230275699101</v>
      </c>
      <c r="J11" s="80">
        <f t="shared" si="1"/>
        <v>4.7730640655360757E-2</v>
      </c>
    </row>
    <row r="12" spans="1:10" ht="21.75" customHeight="1" x14ac:dyDescent="0.2">
      <c r="A12" s="82" t="s">
        <v>218</v>
      </c>
      <c r="B12" s="82"/>
      <c r="D12" s="11" t="s">
        <v>219</v>
      </c>
      <c r="F12" s="13">
        <f>'سایر درآمدها'!F11</f>
        <v>10091926780</v>
      </c>
      <c r="H12" s="77">
        <f t="shared" si="0"/>
        <v>1.2096494110648169E-3</v>
      </c>
      <c r="J12" s="80">
        <f t="shared" si="1"/>
        <v>1.9663764738191931E-4</v>
      </c>
    </row>
    <row r="13" spans="1:10" ht="21.75" customHeight="1" x14ac:dyDescent="0.2">
      <c r="A13" s="83" t="s">
        <v>77</v>
      </c>
      <c r="B13" s="83"/>
      <c r="D13" s="16"/>
      <c r="F13" s="16">
        <f>SUM(F8:F12)</f>
        <v>8303464610838</v>
      </c>
      <c r="H13" s="78">
        <f>SUM(H8:H12)</f>
        <v>0.99527882982695759</v>
      </c>
      <c r="J13" s="78">
        <f>SUM(J8:J12)</f>
        <v>0.16179009041464809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2"/>
  <sheetViews>
    <sheetView rightToLeft="1" view="pageBreakPreview" zoomScale="110" zoomScaleNormal="100" zoomScaleSheetLayoutView="110" workbookViewId="0">
      <selection activeCell="L84" sqref="L84:V99"/>
    </sheetView>
  </sheetViews>
  <sheetFormatPr defaultRowHeight="12.75" x14ac:dyDescent="0.2"/>
  <cols>
    <col min="1" max="1" width="6.140625" bestFit="1" customWidth="1"/>
    <col min="2" max="2" width="26.2851562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7.85546875" bestFit="1" customWidth="1"/>
    <col min="13" max="13" width="1.28515625" customWidth="1"/>
    <col min="14" max="14" width="16" bestFit="1" customWidth="1"/>
    <col min="15" max="16" width="1.28515625" customWidth="1"/>
    <col min="17" max="17" width="17.42578125" bestFit="1" customWidth="1"/>
    <col min="18" max="18" width="1.28515625" customWidth="1"/>
    <col min="19" max="19" width="16.140625" bestFit="1" customWidth="1"/>
    <col min="20" max="20" width="1.28515625" customWidth="1"/>
    <col min="21" max="21" width="17.28515625" bestFit="1" customWidth="1"/>
    <col min="22" max="22" width="1.28515625" customWidth="1"/>
    <col min="23" max="23" width="17.85546875" bestFit="1" customWidth="1"/>
    <col min="24" max="24" width="0.28515625" customWidth="1"/>
  </cols>
  <sheetData>
    <row r="1" spans="1:23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1.75" customHeight="1" x14ac:dyDescent="0.2">
      <c r="A2" s="86" t="s">
        <v>203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4.45" customHeight="1" x14ac:dyDescent="0.2"/>
    <row r="5" spans="1:23" ht="14.45" customHeight="1" x14ac:dyDescent="0.2">
      <c r="A5" s="1" t="s">
        <v>220</v>
      </c>
      <c r="B5" s="87" t="s">
        <v>221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3" ht="14.45" customHeight="1" x14ac:dyDescent="0.2">
      <c r="D6" s="84" t="s">
        <v>222</v>
      </c>
      <c r="E6" s="84"/>
      <c r="F6" s="84"/>
      <c r="G6" s="84"/>
      <c r="H6" s="84"/>
      <c r="I6" s="84"/>
      <c r="J6" s="84"/>
      <c r="K6" s="84"/>
      <c r="L6" s="84"/>
      <c r="N6" s="84" t="s">
        <v>223</v>
      </c>
      <c r="O6" s="84"/>
      <c r="P6" s="84"/>
      <c r="Q6" s="84"/>
      <c r="R6" s="84"/>
      <c r="S6" s="84"/>
      <c r="T6" s="84"/>
      <c r="U6" s="84"/>
      <c r="V6" s="84"/>
      <c r="W6" s="84"/>
    </row>
    <row r="7" spans="1:23" ht="14.45" customHeight="1" x14ac:dyDescent="0.2">
      <c r="D7" s="3"/>
      <c r="E7" s="3"/>
      <c r="F7" s="3"/>
      <c r="G7" s="3"/>
      <c r="H7" s="3"/>
      <c r="I7" s="3"/>
      <c r="J7" s="90" t="s">
        <v>77</v>
      </c>
      <c r="K7" s="90"/>
      <c r="L7" s="90"/>
      <c r="N7" s="3"/>
      <c r="O7" s="3"/>
      <c r="P7" s="3"/>
      <c r="Q7" s="3"/>
      <c r="R7" s="3"/>
      <c r="S7" s="3"/>
      <c r="T7" s="3"/>
      <c r="U7" s="90" t="s">
        <v>77</v>
      </c>
      <c r="V7" s="90"/>
      <c r="W7" s="90"/>
    </row>
    <row r="8" spans="1:23" ht="14.45" customHeight="1" x14ac:dyDescent="0.2">
      <c r="A8" s="84" t="s">
        <v>224</v>
      </c>
      <c r="B8" s="84"/>
      <c r="D8" s="2" t="s">
        <v>225</v>
      </c>
      <c r="F8" s="2" t="s">
        <v>226</v>
      </c>
      <c r="H8" s="2" t="s">
        <v>227</v>
      </c>
      <c r="J8" s="4" t="s">
        <v>200</v>
      </c>
      <c r="K8" s="3"/>
      <c r="L8" s="4" t="s">
        <v>208</v>
      </c>
      <c r="N8" s="2" t="s">
        <v>225</v>
      </c>
      <c r="P8" s="84" t="s">
        <v>226</v>
      </c>
      <c r="Q8" s="84"/>
      <c r="S8" s="2" t="s">
        <v>227</v>
      </c>
      <c r="U8" s="4" t="s">
        <v>200</v>
      </c>
      <c r="V8" s="3"/>
      <c r="W8" s="4" t="s">
        <v>208</v>
      </c>
    </row>
    <row r="9" spans="1:23" ht="21.75" customHeight="1" x14ac:dyDescent="0.2">
      <c r="A9" s="85" t="s">
        <v>47</v>
      </c>
      <c r="B9" s="85"/>
      <c r="D9" s="6">
        <v>0</v>
      </c>
      <c r="F9" s="6">
        <v>0</v>
      </c>
      <c r="H9" s="6">
        <v>44239084138</v>
      </c>
      <c r="J9" s="6">
        <v>44239084138</v>
      </c>
      <c r="L9" s="7">
        <v>3.32</v>
      </c>
      <c r="N9" s="6">
        <v>5888000000</v>
      </c>
      <c r="P9" s="91">
        <v>0</v>
      </c>
      <c r="Q9" s="91"/>
      <c r="S9" s="6">
        <v>44239084138</v>
      </c>
      <c r="U9" s="6">
        <v>50127084138</v>
      </c>
      <c r="W9" s="7">
        <v>0.6</v>
      </c>
    </row>
    <row r="10" spans="1:23" ht="21.75" customHeight="1" x14ac:dyDescent="0.2">
      <c r="A10" s="81" t="s">
        <v>28</v>
      </c>
      <c r="B10" s="81"/>
      <c r="D10" s="9">
        <v>0</v>
      </c>
      <c r="F10" s="9">
        <v>0</v>
      </c>
      <c r="H10" s="9">
        <v>-5609057572</v>
      </c>
      <c r="J10" s="9">
        <v>-5609057572</v>
      </c>
      <c r="L10" s="10">
        <v>-0.42</v>
      </c>
      <c r="N10" s="9">
        <v>0</v>
      </c>
      <c r="P10" s="89">
        <v>0</v>
      </c>
      <c r="Q10" s="89"/>
      <c r="S10" s="9">
        <v>-5609057572</v>
      </c>
      <c r="U10" s="9">
        <v>-5609057572</v>
      </c>
      <c r="W10" s="10">
        <v>-7.0000000000000007E-2</v>
      </c>
    </row>
    <row r="11" spans="1:23" ht="21.75" customHeight="1" x14ac:dyDescent="0.2">
      <c r="A11" s="81" t="s">
        <v>72</v>
      </c>
      <c r="B11" s="81"/>
      <c r="D11" s="9">
        <v>0</v>
      </c>
      <c r="F11" s="9">
        <v>-10407157947</v>
      </c>
      <c r="H11" s="9">
        <v>1264366514</v>
      </c>
      <c r="J11" s="9">
        <v>-9142791433</v>
      </c>
      <c r="L11" s="10">
        <v>-0.69</v>
      </c>
      <c r="N11" s="9">
        <v>122000000</v>
      </c>
      <c r="P11" s="89">
        <v>-10512124052</v>
      </c>
      <c r="Q11" s="89"/>
      <c r="S11" s="9">
        <v>1264366514</v>
      </c>
      <c r="U11" s="9">
        <v>-9125757538</v>
      </c>
      <c r="W11" s="10">
        <v>-0.11</v>
      </c>
    </row>
    <row r="12" spans="1:23" ht="21.75" customHeight="1" x14ac:dyDescent="0.2">
      <c r="A12" s="81" t="s">
        <v>73</v>
      </c>
      <c r="B12" s="81"/>
      <c r="D12" s="9">
        <v>0</v>
      </c>
      <c r="F12" s="9">
        <v>0</v>
      </c>
      <c r="H12" s="9">
        <v>29632212256</v>
      </c>
      <c r="J12" s="9">
        <v>29632212256</v>
      </c>
      <c r="L12" s="10">
        <v>2.2200000000000002</v>
      </c>
      <c r="N12" s="9">
        <v>2051806053</v>
      </c>
      <c r="P12" s="89">
        <v>0</v>
      </c>
      <c r="Q12" s="89"/>
      <c r="S12" s="9">
        <v>29632212256</v>
      </c>
      <c r="U12" s="9">
        <v>31684018309</v>
      </c>
      <c r="W12" s="10">
        <v>0.38</v>
      </c>
    </row>
    <row r="13" spans="1:23" ht="21.75" customHeight="1" x14ac:dyDescent="0.2">
      <c r="A13" s="81" t="s">
        <v>20</v>
      </c>
      <c r="B13" s="81"/>
      <c r="D13" s="9">
        <v>0</v>
      </c>
      <c r="F13" s="9">
        <v>-4148426887</v>
      </c>
      <c r="H13" s="9">
        <v>7695077865</v>
      </c>
      <c r="J13" s="9">
        <v>3546650978</v>
      </c>
      <c r="L13" s="10">
        <v>0.27</v>
      </c>
      <c r="N13" s="9">
        <v>0</v>
      </c>
      <c r="P13" s="89">
        <v>9768693641</v>
      </c>
      <c r="Q13" s="89"/>
      <c r="S13" s="9">
        <v>7695077865</v>
      </c>
      <c r="U13" s="9">
        <v>17463771506</v>
      </c>
      <c r="W13" s="10">
        <v>0.21</v>
      </c>
    </row>
    <row r="14" spans="1:23" ht="21.75" customHeight="1" x14ac:dyDescent="0.2">
      <c r="A14" s="81" t="s">
        <v>228</v>
      </c>
      <c r="B14" s="81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89">
        <v>0</v>
      </c>
      <c r="Q14" s="89"/>
      <c r="S14" s="9">
        <v>66510698047</v>
      </c>
      <c r="U14" s="9">
        <v>66510698047</v>
      </c>
      <c r="W14" s="10">
        <v>0.8</v>
      </c>
    </row>
    <row r="15" spans="1:23" ht="21.75" customHeight="1" x14ac:dyDescent="0.2">
      <c r="A15" s="81" t="s">
        <v>229</v>
      </c>
      <c r="B15" s="81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89">
        <v>0</v>
      </c>
      <c r="Q15" s="89"/>
      <c r="S15" s="9">
        <v>408543128</v>
      </c>
      <c r="U15" s="9">
        <v>408543128</v>
      </c>
      <c r="W15" s="10">
        <v>0</v>
      </c>
    </row>
    <row r="16" spans="1:23" ht="21.75" customHeight="1" x14ac:dyDescent="0.2">
      <c r="A16" s="81" t="s">
        <v>230</v>
      </c>
      <c r="B16" s="81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279956229</v>
      </c>
      <c r="P16" s="89">
        <v>0</v>
      </c>
      <c r="Q16" s="89"/>
      <c r="S16" s="9">
        <v>-187811762</v>
      </c>
      <c r="U16" s="9">
        <v>92144467</v>
      </c>
      <c r="W16" s="10">
        <v>0</v>
      </c>
    </row>
    <row r="17" spans="1:23" ht="21.75" customHeight="1" x14ac:dyDescent="0.2">
      <c r="A17" s="81" t="s">
        <v>231</v>
      </c>
      <c r="B17" s="81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89">
        <v>0</v>
      </c>
      <c r="Q17" s="89"/>
      <c r="S17" s="9">
        <v>-768038713</v>
      </c>
      <c r="U17" s="9">
        <v>-768038713</v>
      </c>
      <c r="W17" s="10">
        <v>-0.01</v>
      </c>
    </row>
    <row r="18" spans="1:23" ht="21.75" customHeight="1" x14ac:dyDescent="0.2">
      <c r="A18" s="81" t="s">
        <v>232</v>
      </c>
      <c r="B18" s="81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2605512240</v>
      </c>
      <c r="P18" s="89">
        <v>0</v>
      </c>
      <c r="Q18" s="89"/>
      <c r="S18" s="9">
        <v>9977504774</v>
      </c>
      <c r="U18" s="9">
        <v>12583017014</v>
      </c>
      <c r="W18" s="10">
        <v>0.15</v>
      </c>
    </row>
    <row r="19" spans="1:23" ht="21.75" customHeight="1" x14ac:dyDescent="0.2">
      <c r="A19" s="81" t="s">
        <v>22</v>
      </c>
      <c r="B19" s="81"/>
      <c r="D19" s="9">
        <v>0</v>
      </c>
      <c r="F19" s="9">
        <v>11243541476</v>
      </c>
      <c r="H19" s="9">
        <v>0</v>
      </c>
      <c r="J19" s="9">
        <v>11243541476</v>
      </c>
      <c r="L19" s="10">
        <v>0.84</v>
      </c>
      <c r="N19" s="9">
        <v>3744451060</v>
      </c>
      <c r="P19" s="89">
        <v>40440974625</v>
      </c>
      <c r="Q19" s="89"/>
      <c r="S19" s="9">
        <v>-4385</v>
      </c>
      <c r="U19" s="9">
        <v>44185421300</v>
      </c>
      <c r="W19" s="10">
        <v>0.53</v>
      </c>
    </row>
    <row r="20" spans="1:23" ht="21.75" customHeight="1" x14ac:dyDescent="0.2">
      <c r="A20" s="81" t="s">
        <v>233</v>
      </c>
      <c r="B20" s="81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89">
        <v>0</v>
      </c>
      <c r="Q20" s="89"/>
      <c r="S20" s="9">
        <v>118012675427</v>
      </c>
      <c r="U20" s="9">
        <v>118012675427</v>
      </c>
      <c r="W20" s="10">
        <v>1.41</v>
      </c>
    </row>
    <row r="21" spans="1:23" ht="21.75" customHeight="1" x14ac:dyDescent="0.2">
      <c r="A21" s="81" t="s">
        <v>234</v>
      </c>
      <c r="B21" s="81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89">
        <v>0</v>
      </c>
      <c r="Q21" s="89"/>
      <c r="S21" s="9">
        <v>-1480112925</v>
      </c>
      <c r="U21" s="9">
        <v>-1480112925</v>
      </c>
      <c r="W21" s="10">
        <v>-0.02</v>
      </c>
    </row>
    <row r="22" spans="1:23" ht="21.75" customHeight="1" x14ac:dyDescent="0.2">
      <c r="A22" s="81" t="s">
        <v>235</v>
      </c>
      <c r="B22" s="81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89">
        <v>0</v>
      </c>
      <c r="Q22" s="89"/>
      <c r="S22" s="9">
        <v>80603706</v>
      </c>
      <c r="U22" s="9">
        <v>80603706</v>
      </c>
      <c r="W22" s="10">
        <v>0</v>
      </c>
    </row>
    <row r="23" spans="1:23" ht="21.75" customHeight="1" x14ac:dyDescent="0.2">
      <c r="A23" s="81" t="s">
        <v>236</v>
      </c>
      <c r="B23" s="81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1765648140</v>
      </c>
      <c r="P23" s="89">
        <v>0</v>
      </c>
      <c r="Q23" s="89"/>
      <c r="S23" s="9">
        <v>608616811</v>
      </c>
      <c r="U23" s="9">
        <v>2374264951</v>
      </c>
      <c r="W23" s="10">
        <v>0.03</v>
      </c>
    </row>
    <row r="24" spans="1:23" ht="21.75" customHeight="1" x14ac:dyDescent="0.2">
      <c r="A24" s="81" t="s">
        <v>237</v>
      </c>
      <c r="B24" s="81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89">
        <v>0</v>
      </c>
      <c r="Q24" s="89"/>
      <c r="S24" s="9">
        <v>247744595</v>
      </c>
      <c r="U24" s="9">
        <v>247744595</v>
      </c>
      <c r="W24" s="10">
        <v>0</v>
      </c>
    </row>
    <row r="25" spans="1:23" ht="21.75" customHeight="1" x14ac:dyDescent="0.2">
      <c r="A25" s="81" t="s">
        <v>25</v>
      </c>
      <c r="B25" s="81"/>
      <c r="D25" s="9">
        <v>0</v>
      </c>
      <c r="F25" s="9">
        <v>28908540</v>
      </c>
      <c r="H25" s="9">
        <v>0</v>
      </c>
      <c r="J25" s="9">
        <v>28908540</v>
      </c>
      <c r="L25" s="10">
        <v>0</v>
      </c>
      <c r="N25" s="9">
        <v>0</v>
      </c>
      <c r="P25" s="89">
        <v>79853114</v>
      </c>
      <c r="Q25" s="89"/>
      <c r="S25" s="9">
        <v>79706455</v>
      </c>
      <c r="U25" s="9">
        <v>159559569</v>
      </c>
      <c r="W25" s="10">
        <v>0</v>
      </c>
    </row>
    <row r="26" spans="1:23" ht="21.75" customHeight="1" x14ac:dyDescent="0.2">
      <c r="A26" s="81" t="s">
        <v>238</v>
      </c>
      <c r="B26" s="81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89">
        <v>0</v>
      </c>
      <c r="Q26" s="89"/>
      <c r="S26" s="9">
        <v>-1203407198</v>
      </c>
      <c r="U26" s="9">
        <v>-1203407198</v>
      </c>
      <c r="W26" s="10">
        <v>-0.01</v>
      </c>
    </row>
    <row r="27" spans="1:23" ht="21.75" customHeight="1" x14ac:dyDescent="0.2">
      <c r="A27" s="81" t="s">
        <v>239</v>
      </c>
      <c r="B27" s="8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89">
        <v>0</v>
      </c>
      <c r="Q27" s="89"/>
      <c r="S27" s="9">
        <v>3681246304</v>
      </c>
      <c r="U27" s="9">
        <v>3681246304</v>
      </c>
      <c r="W27" s="10">
        <v>0.04</v>
      </c>
    </row>
    <row r="28" spans="1:23" ht="21.75" customHeight="1" x14ac:dyDescent="0.2">
      <c r="A28" s="81" t="s">
        <v>68</v>
      </c>
      <c r="B28" s="81"/>
      <c r="D28" s="9">
        <v>0</v>
      </c>
      <c r="F28" s="9">
        <v>85285607</v>
      </c>
      <c r="H28" s="9">
        <v>0</v>
      </c>
      <c r="J28" s="9">
        <v>85285607</v>
      </c>
      <c r="L28" s="10">
        <v>0.01</v>
      </c>
      <c r="N28" s="9">
        <v>0</v>
      </c>
      <c r="P28" s="89">
        <v>1313965409</v>
      </c>
      <c r="Q28" s="89"/>
      <c r="S28" s="9">
        <v>2251729404</v>
      </c>
      <c r="U28" s="9">
        <v>3565694813</v>
      </c>
      <c r="W28" s="10">
        <v>0.04</v>
      </c>
    </row>
    <row r="29" spans="1:23" ht="21.75" customHeight="1" x14ac:dyDescent="0.2">
      <c r="A29" s="81" t="s">
        <v>34</v>
      </c>
      <c r="B29" s="81"/>
      <c r="D29" s="9">
        <v>0</v>
      </c>
      <c r="F29" s="9">
        <v>1899329171</v>
      </c>
      <c r="H29" s="9">
        <v>0</v>
      </c>
      <c r="J29" s="9">
        <v>1899329171</v>
      </c>
      <c r="L29" s="10">
        <v>0.14000000000000001</v>
      </c>
      <c r="N29" s="9">
        <v>808977480</v>
      </c>
      <c r="P29" s="89">
        <v>4166555116</v>
      </c>
      <c r="Q29" s="89"/>
      <c r="S29" s="9">
        <v>2769548781</v>
      </c>
      <c r="U29" s="9">
        <v>7745081377</v>
      </c>
      <c r="W29" s="10">
        <v>0.09</v>
      </c>
    </row>
    <row r="30" spans="1:23" ht="21.75" customHeight="1" x14ac:dyDescent="0.2">
      <c r="A30" s="81" t="s">
        <v>240</v>
      </c>
      <c r="B30" s="81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1503282850</v>
      </c>
      <c r="P30" s="89">
        <v>0</v>
      </c>
      <c r="Q30" s="89"/>
      <c r="S30" s="9">
        <v>2796804849</v>
      </c>
      <c r="U30" s="9">
        <v>4300087699</v>
      </c>
      <c r="W30" s="10">
        <v>0.05</v>
      </c>
    </row>
    <row r="31" spans="1:23" ht="21.75" customHeight="1" x14ac:dyDescent="0.2">
      <c r="A31" s="81" t="s">
        <v>241</v>
      </c>
      <c r="B31" s="81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1971999855</v>
      </c>
      <c r="P31" s="89">
        <v>0</v>
      </c>
      <c r="Q31" s="89"/>
      <c r="S31" s="9">
        <v>15330173634</v>
      </c>
      <c r="U31" s="9">
        <v>17302173489</v>
      </c>
      <c r="W31" s="10">
        <v>0.21</v>
      </c>
    </row>
    <row r="32" spans="1:23" ht="21.75" customHeight="1" x14ac:dyDescent="0.2">
      <c r="A32" s="81" t="s">
        <v>31</v>
      </c>
      <c r="B32" s="81"/>
      <c r="D32" s="9">
        <v>0</v>
      </c>
      <c r="F32" s="9">
        <v>-18732767</v>
      </c>
      <c r="H32" s="9">
        <v>0</v>
      </c>
      <c r="J32" s="9">
        <v>-18732767</v>
      </c>
      <c r="L32" s="10">
        <v>0</v>
      </c>
      <c r="N32" s="9">
        <v>6928000000</v>
      </c>
      <c r="P32" s="89">
        <v>-3684149505</v>
      </c>
      <c r="Q32" s="89"/>
      <c r="S32" s="9">
        <v>6619433397</v>
      </c>
      <c r="U32" s="9">
        <v>9863283892</v>
      </c>
      <c r="W32" s="10">
        <v>0.12</v>
      </c>
    </row>
    <row r="33" spans="1:23" ht="21.75" customHeight="1" x14ac:dyDescent="0.2">
      <c r="A33" s="81" t="s">
        <v>242</v>
      </c>
      <c r="B33" s="81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1382839239</v>
      </c>
      <c r="P33" s="89">
        <v>0</v>
      </c>
      <c r="Q33" s="89"/>
      <c r="S33" s="9">
        <v>6271847648</v>
      </c>
      <c r="U33" s="9">
        <v>7654686887</v>
      </c>
      <c r="W33" s="10">
        <v>0.09</v>
      </c>
    </row>
    <row r="34" spans="1:23" ht="21.75" customHeight="1" x14ac:dyDescent="0.2">
      <c r="A34" s="81" t="s">
        <v>243</v>
      </c>
      <c r="B34" s="81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89">
        <v>0</v>
      </c>
      <c r="Q34" s="89"/>
      <c r="S34" s="9">
        <v>3968058126</v>
      </c>
      <c r="U34" s="9">
        <v>3968058126</v>
      </c>
      <c r="W34" s="10">
        <v>0.05</v>
      </c>
    </row>
    <row r="35" spans="1:23" ht="21.75" customHeight="1" x14ac:dyDescent="0.2">
      <c r="A35" s="81" t="s">
        <v>75</v>
      </c>
      <c r="B35" s="81"/>
      <c r="D35" s="9">
        <v>0</v>
      </c>
      <c r="F35" s="9">
        <v>203729540180</v>
      </c>
      <c r="H35" s="9">
        <v>0</v>
      </c>
      <c r="J35" s="9">
        <v>203729540180</v>
      </c>
      <c r="L35" s="10">
        <v>15.29</v>
      </c>
      <c r="N35" s="9">
        <v>13602778200</v>
      </c>
      <c r="P35" s="89">
        <v>783468255451</v>
      </c>
      <c r="Q35" s="89"/>
      <c r="S35" s="9">
        <v>0</v>
      </c>
      <c r="U35" s="9">
        <v>797071033651</v>
      </c>
      <c r="W35" s="10">
        <v>9.5500000000000007</v>
      </c>
    </row>
    <row r="36" spans="1:23" ht="21.75" customHeight="1" x14ac:dyDescent="0.2">
      <c r="A36" s="81" t="s">
        <v>69</v>
      </c>
      <c r="B36" s="81"/>
      <c r="D36" s="9">
        <v>0</v>
      </c>
      <c r="F36" s="9">
        <v>6193245376</v>
      </c>
      <c r="H36" s="9">
        <v>0</v>
      </c>
      <c r="J36" s="9">
        <v>6193245376</v>
      </c>
      <c r="L36" s="10">
        <v>0.46</v>
      </c>
      <c r="N36" s="9">
        <v>1044494598</v>
      </c>
      <c r="P36" s="89">
        <v>17442201263</v>
      </c>
      <c r="Q36" s="89"/>
      <c r="S36" s="9">
        <v>0</v>
      </c>
      <c r="U36" s="9">
        <v>18486695861</v>
      </c>
      <c r="W36" s="10">
        <v>0.22</v>
      </c>
    </row>
    <row r="37" spans="1:23" ht="21.75" customHeight="1" x14ac:dyDescent="0.2">
      <c r="A37" s="81" t="s">
        <v>29</v>
      </c>
      <c r="B37" s="81"/>
      <c r="D37" s="9">
        <v>0</v>
      </c>
      <c r="F37" s="9">
        <v>4183881867</v>
      </c>
      <c r="H37" s="9">
        <v>0</v>
      </c>
      <c r="J37" s="9">
        <v>4183881867</v>
      </c>
      <c r="L37" s="10">
        <v>0.31</v>
      </c>
      <c r="N37" s="9">
        <v>684088900</v>
      </c>
      <c r="P37" s="89">
        <v>15217481833</v>
      </c>
      <c r="Q37" s="89"/>
      <c r="S37" s="9">
        <v>0</v>
      </c>
      <c r="U37" s="9">
        <v>15901570733</v>
      </c>
      <c r="W37" s="10">
        <v>0.19</v>
      </c>
    </row>
    <row r="38" spans="1:23" ht="21.75" customHeight="1" x14ac:dyDescent="0.2">
      <c r="A38" s="81" t="s">
        <v>21</v>
      </c>
      <c r="B38" s="81"/>
      <c r="D38" s="9">
        <v>0</v>
      </c>
      <c r="F38" s="9">
        <v>12802542490</v>
      </c>
      <c r="H38" s="9">
        <v>0</v>
      </c>
      <c r="J38" s="9">
        <v>12802542490</v>
      </c>
      <c r="L38" s="10">
        <v>0.96</v>
      </c>
      <c r="N38" s="9">
        <v>6948042124</v>
      </c>
      <c r="P38" s="89">
        <v>92985541248</v>
      </c>
      <c r="Q38" s="89"/>
      <c r="S38" s="9">
        <v>0</v>
      </c>
      <c r="U38" s="9">
        <v>99933583372</v>
      </c>
      <c r="W38" s="10">
        <v>1.2</v>
      </c>
    </row>
    <row r="39" spans="1:23" ht="21.75" customHeight="1" x14ac:dyDescent="0.2">
      <c r="A39" s="81" t="s">
        <v>23</v>
      </c>
      <c r="B39" s="81"/>
      <c r="D39" s="9">
        <v>0</v>
      </c>
      <c r="F39" s="9">
        <v>5810869677</v>
      </c>
      <c r="H39" s="9">
        <v>0</v>
      </c>
      <c r="J39" s="9">
        <v>5810869677</v>
      </c>
      <c r="L39" s="10">
        <v>0.44</v>
      </c>
      <c r="N39" s="9">
        <v>9473005914</v>
      </c>
      <c r="P39" s="89">
        <v>67100305376</v>
      </c>
      <c r="Q39" s="89"/>
      <c r="S39" s="9">
        <v>0</v>
      </c>
      <c r="U39" s="9">
        <v>76573311290</v>
      </c>
      <c r="W39" s="10">
        <v>0.92</v>
      </c>
    </row>
    <row r="40" spans="1:23" ht="21.75" customHeight="1" x14ac:dyDescent="0.2">
      <c r="A40" s="81" t="s">
        <v>67</v>
      </c>
      <c r="B40" s="81"/>
      <c r="D40" s="9">
        <v>0</v>
      </c>
      <c r="F40" s="9">
        <v>10692800588</v>
      </c>
      <c r="H40" s="9">
        <v>0</v>
      </c>
      <c r="J40" s="9">
        <v>10692800588</v>
      </c>
      <c r="L40" s="10">
        <v>0.8</v>
      </c>
      <c r="N40" s="9">
        <v>1826457600</v>
      </c>
      <c r="P40" s="89">
        <v>22895881661</v>
      </c>
      <c r="Q40" s="89"/>
      <c r="S40" s="9">
        <v>0</v>
      </c>
      <c r="U40" s="9">
        <v>24722339261</v>
      </c>
      <c r="W40" s="10">
        <v>0.3</v>
      </c>
    </row>
    <row r="41" spans="1:23" ht="21.75" customHeight="1" x14ac:dyDescent="0.2">
      <c r="A41" s="81" t="s">
        <v>40</v>
      </c>
      <c r="B41" s="81"/>
      <c r="D41" s="9">
        <v>0</v>
      </c>
      <c r="F41" s="9">
        <v>-5478697811</v>
      </c>
      <c r="H41" s="9">
        <v>0</v>
      </c>
      <c r="J41" s="9">
        <v>-5478697811</v>
      </c>
      <c r="L41" s="10">
        <v>-0.41</v>
      </c>
      <c r="N41" s="9">
        <v>4495000000</v>
      </c>
      <c r="P41" s="89">
        <v>34203171759</v>
      </c>
      <c r="Q41" s="89"/>
      <c r="S41" s="9">
        <v>0</v>
      </c>
      <c r="U41" s="9">
        <v>38698171759</v>
      </c>
      <c r="W41" s="10">
        <v>0.46</v>
      </c>
    </row>
    <row r="42" spans="1:23" ht="21.75" customHeight="1" x14ac:dyDescent="0.2">
      <c r="A42" s="81" t="s">
        <v>32</v>
      </c>
      <c r="B42" s="81"/>
      <c r="D42" s="9">
        <v>0</v>
      </c>
      <c r="F42" s="9">
        <v>1932604588</v>
      </c>
      <c r="H42" s="9">
        <v>0</v>
      </c>
      <c r="J42" s="9">
        <v>1932604588</v>
      </c>
      <c r="L42" s="10">
        <v>0.15</v>
      </c>
      <c r="N42" s="9">
        <v>1437137000</v>
      </c>
      <c r="P42" s="89">
        <v>23366946385</v>
      </c>
      <c r="Q42" s="89"/>
      <c r="S42" s="9">
        <v>0</v>
      </c>
      <c r="U42" s="9">
        <v>24804083385</v>
      </c>
      <c r="W42" s="10">
        <v>0.3</v>
      </c>
    </row>
    <row r="43" spans="1:23" ht="21.75" customHeight="1" x14ac:dyDescent="0.2">
      <c r="A43" s="81" t="s">
        <v>71</v>
      </c>
      <c r="B43" s="81"/>
      <c r="D43" s="9">
        <v>0</v>
      </c>
      <c r="F43" s="9">
        <v>11124485642</v>
      </c>
      <c r="H43" s="9">
        <v>0</v>
      </c>
      <c r="J43" s="9">
        <v>11124485642</v>
      </c>
      <c r="L43" s="10">
        <v>0.84</v>
      </c>
      <c r="N43" s="9">
        <v>28179371535</v>
      </c>
      <c r="P43" s="89">
        <v>53217134019</v>
      </c>
      <c r="Q43" s="89"/>
      <c r="S43" s="9">
        <v>0</v>
      </c>
      <c r="U43" s="9">
        <v>81396505554</v>
      </c>
      <c r="W43" s="10">
        <v>0.98</v>
      </c>
    </row>
    <row r="44" spans="1:23" ht="21.75" customHeight="1" x14ac:dyDescent="0.2">
      <c r="A44" s="81" t="s">
        <v>30</v>
      </c>
      <c r="B44" s="81"/>
      <c r="D44" s="9">
        <v>0</v>
      </c>
      <c r="F44" s="9">
        <v>-5566724956</v>
      </c>
      <c r="H44" s="9">
        <v>0</v>
      </c>
      <c r="J44" s="9">
        <v>-5566724956</v>
      </c>
      <c r="L44" s="10">
        <v>-0.42</v>
      </c>
      <c r="N44" s="9">
        <v>1608972750</v>
      </c>
      <c r="P44" s="89">
        <v>9468076893</v>
      </c>
      <c r="Q44" s="89"/>
      <c r="S44" s="9">
        <v>0</v>
      </c>
      <c r="U44" s="9">
        <v>11077049643</v>
      </c>
      <c r="W44" s="10">
        <v>0.13</v>
      </c>
    </row>
    <row r="45" spans="1:23" ht="21.75" customHeight="1" x14ac:dyDescent="0.2">
      <c r="A45" s="81" t="s">
        <v>46</v>
      </c>
      <c r="B45" s="81"/>
      <c r="D45" s="9">
        <v>6782483829</v>
      </c>
      <c r="F45" s="9">
        <v>-2941406272</v>
      </c>
      <c r="H45" s="9">
        <v>0</v>
      </c>
      <c r="J45" s="9">
        <v>3841077557</v>
      </c>
      <c r="L45" s="10">
        <v>0.28999999999999998</v>
      </c>
      <c r="N45" s="9">
        <v>6782483829</v>
      </c>
      <c r="P45" s="89">
        <v>53081860247</v>
      </c>
      <c r="Q45" s="89"/>
      <c r="S45" s="9">
        <v>0</v>
      </c>
      <c r="U45" s="9">
        <v>59864344076</v>
      </c>
      <c r="W45" s="10">
        <v>0.72</v>
      </c>
    </row>
    <row r="46" spans="1:23" ht="21.75" customHeight="1" x14ac:dyDescent="0.2">
      <c r="A46" s="81" t="s">
        <v>27</v>
      </c>
      <c r="B46" s="81"/>
      <c r="D46" s="9">
        <v>0</v>
      </c>
      <c r="F46" s="9">
        <v>575996809</v>
      </c>
      <c r="H46" s="9">
        <v>0</v>
      </c>
      <c r="J46" s="9">
        <v>575996809</v>
      </c>
      <c r="L46" s="10">
        <v>0.04</v>
      </c>
      <c r="N46" s="9">
        <v>313807500</v>
      </c>
      <c r="P46" s="89">
        <v>9721342407</v>
      </c>
      <c r="Q46" s="89"/>
      <c r="S46" s="9">
        <v>0</v>
      </c>
      <c r="U46" s="9">
        <v>10035149907</v>
      </c>
      <c r="W46" s="10">
        <v>0.12</v>
      </c>
    </row>
    <row r="47" spans="1:23" ht="21.75" customHeight="1" x14ac:dyDescent="0.2">
      <c r="A47" s="81" t="s">
        <v>26</v>
      </c>
      <c r="B47" s="81"/>
      <c r="D47" s="9">
        <v>0</v>
      </c>
      <c r="F47" s="9">
        <v>9432518620</v>
      </c>
      <c r="H47" s="9">
        <v>0</v>
      </c>
      <c r="J47" s="9">
        <v>9432518620</v>
      </c>
      <c r="L47" s="10">
        <v>0.71</v>
      </c>
      <c r="N47" s="9">
        <v>5880000000</v>
      </c>
      <c r="P47" s="89">
        <v>12320619682</v>
      </c>
      <c r="Q47" s="89"/>
      <c r="S47" s="9">
        <v>0</v>
      </c>
      <c r="U47" s="9">
        <v>18200619682</v>
      </c>
      <c r="W47" s="10">
        <v>0.22</v>
      </c>
    </row>
    <row r="48" spans="1:23" ht="21.75" customHeight="1" x14ac:dyDescent="0.2">
      <c r="A48" s="81" t="s">
        <v>63</v>
      </c>
      <c r="B48" s="8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89">
        <v>0</v>
      </c>
      <c r="Q48" s="89"/>
      <c r="S48" s="9">
        <v>0</v>
      </c>
      <c r="U48" s="9">
        <v>0</v>
      </c>
      <c r="W48" s="10">
        <v>0</v>
      </c>
    </row>
    <row r="49" spans="1:23" ht="21.75" customHeight="1" x14ac:dyDescent="0.2">
      <c r="A49" s="81" t="s">
        <v>33</v>
      </c>
      <c r="B49" s="81"/>
      <c r="D49" s="9">
        <v>0</v>
      </c>
      <c r="F49" s="9">
        <v>63690872918</v>
      </c>
      <c r="H49" s="9">
        <v>0</v>
      </c>
      <c r="J49" s="9">
        <v>63690872918</v>
      </c>
      <c r="L49" s="10">
        <v>4.78</v>
      </c>
      <c r="N49" s="9">
        <v>0</v>
      </c>
      <c r="P49" s="89">
        <v>179095242746</v>
      </c>
      <c r="Q49" s="89"/>
      <c r="S49" s="9">
        <v>0</v>
      </c>
      <c r="U49" s="9">
        <v>179095242746</v>
      </c>
      <c r="W49" s="10">
        <v>2.15</v>
      </c>
    </row>
    <row r="50" spans="1:23" ht="21.75" customHeight="1" x14ac:dyDescent="0.2">
      <c r="A50" s="81" t="s">
        <v>36</v>
      </c>
      <c r="B50" s="81"/>
      <c r="D50" s="9">
        <v>0</v>
      </c>
      <c r="F50" s="9">
        <v>18953805714</v>
      </c>
      <c r="H50" s="9">
        <v>0</v>
      </c>
      <c r="J50" s="9">
        <v>18953805714</v>
      </c>
      <c r="L50" s="10">
        <v>1.42</v>
      </c>
      <c r="N50" s="9">
        <v>0</v>
      </c>
      <c r="P50" s="89">
        <v>51716978444</v>
      </c>
      <c r="Q50" s="89"/>
      <c r="S50" s="9">
        <v>0</v>
      </c>
      <c r="U50" s="9">
        <v>51716978444</v>
      </c>
      <c r="W50" s="10">
        <v>0.62</v>
      </c>
    </row>
    <row r="51" spans="1:23" ht="21.75" customHeight="1" x14ac:dyDescent="0.2">
      <c r="A51" s="81" t="s">
        <v>50</v>
      </c>
      <c r="B51" s="8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89">
        <v>0</v>
      </c>
      <c r="Q51" s="89"/>
      <c r="S51" s="9">
        <v>0</v>
      </c>
      <c r="U51" s="9">
        <v>0</v>
      </c>
      <c r="W51" s="10">
        <v>0</v>
      </c>
    </row>
    <row r="52" spans="1:23" ht="21.75" customHeight="1" x14ac:dyDescent="0.2">
      <c r="A52" s="81" t="s">
        <v>52</v>
      </c>
      <c r="B52" s="81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89">
        <v>0</v>
      </c>
      <c r="Q52" s="89"/>
      <c r="S52" s="9">
        <v>0</v>
      </c>
      <c r="U52" s="9">
        <v>0</v>
      </c>
      <c r="W52" s="10">
        <v>0</v>
      </c>
    </row>
    <row r="53" spans="1:23" ht="21.75" customHeight="1" x14ac:dyDescent="0.2">
      <c r="A53" s="81" t="s">
        <v>51</v>
      </c>
      <c r="B53" s="81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89">
        <v>0</v>
      </c>
      <c r="Q53" s="89"/>
      <c r="S53" s="9">
        <v>0</v>
      </c>
      <c r="U53" s="9">
        <v>0</v>
      </c>
      <c r="W53" s="10">
        <v>0</v>
      </c>
    </row>
    <row r="54" spans="1:23" ht="21.75" customHeight="1" x14ac:dyDescent="0.2">
      <c r="A54" s="81" t="s">
        <v>41</v>
      </c>
      <c r="B54" s="81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89">
        <v>0</v>
      </c>
      <c r="Q54" s="89"/>
      <c r="S54" s="9">
        <v>0</v>
      </c>
      <c r="U54" s="9">
        <v>0</v>
      </c>
      <c r="W54" s="10">
        <v>0</v>
      </c>
    </row>
    <row r="55" spans="1:23" ht="21.75" customHeight="1" x14ac:dyDescent="0.2">
      <c r="A55" s="81" t="s">
        <v>70</v>
      </c>
      <c r="B55" s="81"/>
      <c r="D55" s="9">
        <v>0</v>
      </c>
      <c r="F55" s="9">
        <v>2518381259</v>
      </c>
      <c r="H55" s="9">
        <v>0</v>
      </c>
      <c r="J55" s="9">
        <v>2518381259</v>
      </c>
      <c r="L55" s="10">
        <v>0.19</v>
      </c>
      <c r="N55" s="9">
        <v>0</v>
      </c>
      <c r="P55" s="89">
        <v>9588659835</v>
      </c>
      <c r="Q55" s="89"/>
      <c r="S55" s="9">
        <v>0</v>
      </c>
      <c r="U55" s="9">
        <v>9588659835</v>
      </c>
      <c r="W55" s="10">
        <v>0.11</v>
      </c>
    </row>
    <row r="56" spans="1:23" ht="21.75" customHeight="1" x14ac:dyDescent="0.2">
      <c r="A56" s="81" t="s">
        <v>55</v>
      </c>
      <c r="B56" s="81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89">
        <v>0</v>
      </c>
      <c r="Q56" s="89"/>
      <c r="S56" s="9">
        <v>0</v>
      </c>
      <c r="U56" s="9">
        <v>0</v>
      </c>
      <c r="W56" s="10">
        <v>0</v>
      </c>
    </row>
    <row r="57" spans="1:23" ht="21.75" customHeight="1" x14ac:dyDescent="0.2">
      <c r="A57" s="81" t="s">
        <v>35</v>
      </c>
      <c r="B57" s="81"/>
      <c r="D57" s="9">
        <v>0</v>
      </c>
      <c r="F57" s="9">
        <v>3951715274</v>
      </c>
      <c r="H57" s="9">
        <v>0</v>
      </c>
      <c r="J57" s="9">
        <v>3951715274</v>
      </c>
      <c r="L57" s="10">
        <v>0.3</v>
      </c>
      <c r="N57" s="9">
        <v>0</v>
      </c>
      <c r="P57" s="89">
        <v>15325373475</v>
      </c>
      <c r="Q57" s="89"/>
      <c r="S57" s="9">
        <v>0</v>
      </c>
      <c r="U57" s="9">
        <v>15325373475</v>
      </c>
      <c r="W57" s="10">
        <v>0.18</v>
      </c>
    </row>
    <row r="58" spans="1:23" ht="21.75" customHeight="1" x14ac:dyDescent="0.2">
      <c r="A58" s="81" t="s">
        <v>54</v>
      </c>
      <c r="B58" s="81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89">
        <v>0</v>
      </c>
      <c r="Q58" s="89"/>
      <c r="S58" s="9">
        <v>0</v>
      </c>
      <c r="U58" s="9">
        <v>0</v>
      </c>
      <c r="W58" s="10">
        <v>0</v>
      </c>
    </row>
    <row r="59" spans="1:23" ht="21.75" customHeight="1" x14ac:dyDescent="0.2">
      <c r="A59" s="81" t="s">
        <v>53</v>
      </c>
      <c r="B59" s="8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89">
        <v>0</v>
      </c>
      <c r="Q59" s="89"/>
      <c r="S59" s="9">
        <v>0</v>
      </c>
      <c r="U59" s="9">
        <v>0</v>
      </c>
      <c r="W59" s="10">
        <v>0</v>
      </c>
    </row>
    <row r="60" spans="1:23" ht="21.75" customHeight="1" x14ac:dyDescent="0.2">
      <c r="A60" s="81" t="s">
        <v>48</v>
      </c>
      <c r="B60" s="81"/>
      <c r="D60" s="9">
        <v>0</v>
      </c>
      <c r="F60" s="9">
        <v>2401293399</v>
      </c>
      <c r="H60" s="9">
        <v>0</v>
      </c>
      <c r="J60" s="9">
        <v>2401293399</v>
      </c>
      <c r="L60" s="10">
        <v>0.18</v>
      </c>
      <c r="N60" s="9">
        <v>0</v>
      </c>
      <c r="P60" s="89">
        <v>32264651320</v>
      </c>
      <c r="Q60" s="89"/>
      <c r="S60" s="9">
        <v>0</v>
      </c>
      <c r="U60" s="9">
        <v>32264651320</v>
      </c>
      <c r="W60" s="10">
        <v>0.39</v>
      </c>
    </row>
    <row r="61" spans="1:23" ht="21.75" customHeight="1" x14ac:dyDescent="0.2">
      <c r="A61" s="81" t="s">
        <v>42</v>
      </c>
      <c r="B61" s="81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89">
        <v>0</v>
      </c>
      <c r="Q61" s="89"/>
      <c r="S61" s="9">
        <v>0</v>
      </c>
      <c r="U61" s="9">
        <v>0</v>
      </c>
      <c r="W61" s="10">
        <v>0</v>
      </c>
    </row>
    <row r="62" spans="1:23" ht="21.75" customHeight="1" x14ac:dyDescent="0.2">
      <c r="A62" s="81" t="s">
        <v>76</v>
      </c>
      <c r="B62" s="81"/>
      <c r="D62" s="9">
        <v>0</v>
      </c>
      <c r="F62" s="9">
        <v>9960297397</v>
      </c>
      <c r="H62" s="9">
        <v>0</v>
      </c>
      <c r="J62" s="9">
        <v>9960297397</v>
      </c>
      <c r="L62" s="10">
        <v>0.75</v>
      </c>
      <c r="N62" s="9">
        <v>0</v>
      </c>
      <c r="P62" s="89">
        <v>9960297397</v>
      </c>
      <c r="Q62" s="89"/>
      <c r="S62" s="9">
        <v>0</v>
      </c>
      <c r="U62" s="9">
        <v>9960297397</v>
      </c>
      <c r="W62" s="10">
        <v>0.12</v>
      </c>
    </row>
    <row r="63" spans="1:23" ht="21.75" customHeight="1" x14ac:dyDescent="0.2">
      <c r="A63" s="81" t="s">
        <v>39</v>
      </c>
      <c r="B63" s="81"/>
      <c r="D63" s="9">
        <v>0</v>
      </c>
      <c r="F63" s="9">
        <v>23247551437</v>
      </c>
      <c r="H63" s="9">
        <v>0</v>
      </c>
      <c r="J63" s="9">
        <v>23247551437</v>
      </c>
      <c r="L63" s="10">
        <v>1.74</v>
      </c>
      <c r="N63" s="9">
        <v>0</v>
      </c>
      <c r="P63" s="89">
        <v>22818350287</v>
      </c>
      <c r="Q63" s="89"/>
      <c r="S63" s="9">
        <v>0</v>
      </c>
      <c r="U63" s="9">
        <v>22818350287</v>
      </c>
      <c r="W63" s="10">
        <v>0.27</v>
      </c>
    </row>
    <row r="64" spans="1:23" ht="21.75" customHeight="1" x14ac:dyDescent="0.2">
      <c r="A64" s="81" t="s">
        <v>49</v>
      </c>
      <c r="B64" s="81"/>
      <c r="D64" s="9">
        <v>0</v>
      </c>
      <c r="F64" s="9">
        <v>-1624009609</v>
      </c>
      <c r="H64" s="9">
        <v>0</v>
      </c>
      <c r="J64" s="9">
        <v>-1624009609</v>
      </c>
      <c r="L64" s="10">
        <v>-0.12</v>
      </c>
      <c r="N64" s="9">
        <v>0</v>
      </c>
      <c r="P64" s="89">
        <v>12461503400</v>
      </c>
      <c r="Q64" s="89"/>
      <c r="S64" s="9">
        <v>0</v>
      </c>
      <c r="U64" s="9">
        <v>12461503400</v>
      </c>
      <c r="W64" s="10">
        <v>0.15</v>
      </c>
    </row>
    <row r="65" spans="1:23" ht="21.75" customHeight="1" x14ac:dyDescent="0.2">
      <c r="A65" s="81" t="s">
        <v>24</v>
      </c>
      <c r="B65" s="81"/>
      <c r="D65" s="9">
        <v>0</v>
      </c>
      <c r="F65" s="9">
        <v>6938944110</v>
      </c>
      <c r="H65" s="9">
        <v>0</v>
      </c>
      <c r="J65" s="9">
        <v>6938944110</v>
      </c>
      <c r="L65" s="10">
        <v>0.52</v>
      </c>
      <c r="N65" s="9">
        <v>0</v>
      </c>
      <c r="P65" s="89">
        <v>2012065913</v>
      </c>
      <c r="Q65" s="89"/>
      <c r="S65" s="9">
        <v>0</v>
      </c>
      <c r="U65" s="9">
        <v>2012065913</v>
      </c>
      <c r="W65" s="10">
        <v>0.02</v>
      </c>
    </row>
    <row r="66" spans="1:23" ht="21.75" customHeight="1" x14ac:dyDescent="0.2">
      <c r="A66" s="81" t="s">
        <v>66</v>
      </c>
      <c r="B66" s="81"/>
      <c r="D66" s="9">
        <v>0</v>
      </c>
      <c r="F66" s="9">
        <v>608234292</v>
      </c>
      <c r="H66" s="9">
        <v>0</v>
      </c>
      <c r="J66" s="9">
        <v>608234292</v>
      </c>
      <c r="L66" s="10">
        <v>0.05</v>
      </c>
      <c r="N66" s="9">
        <v>0</v>
      </c>
      <c r="P66" s="89">
        <v>1707031388</v>
      </c>
      <c r="Q66" s="89"/>
      <c r="S66" s="9">
        <v>0</v>
      </c>
      <c r="U66" s="9">
        <v>1707031388</v>
      </c>
      <c r="W66" s="10">
        <v>0.02</v>
      </c>
    </row>
    <row r="67" spans="1:23" ht="21.75" customHeight="1" x14ac:dyDescent="0.2">
      <c r="A67" s="81" t="s">
        <v>62</v>
      </c>
      <c r="B67" s="81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89">
        <v>0</v>
      </c>
      <c r="Q67" s="89"/>
      <c r="S67" s="9">
        <v>0</v>
      </c>
      <c r="U67" s="9">
        <v>0</v>
      </c>
      <c r="W67" s="10">
        <v>0</v>
      </c>
    </row>
    <row r="68" spans="1:23" ht="21.75" customHeight="1" x14ac:dyDescent="0.2">
      <c r="A68" s="81" t="s">
        <v>44</v>
      </c>
      <c r="B68" s="81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89">
        <v>0</v>
      </c>
      <c r="Q68" s="89"/>
      <c r="S68" s="9">
        <v>0</v>
      </c>
      <c r="U68" s="9">
        <v>0</v>
      </c>
      <c r="W68" s="10">
        <v>0</v>
      </c>
    </row>
    <row r="69" spans="1:23" ht="21.75" customHeight="1" x14ac:dyDescent="0.2">
      <c r="A69" s="81" t="s">
        <v>59</v>
      </c>
      <c r="B69" s="81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0</v>
      </c>
      <c r="P69" s="89">
        <v>0</v>
      </c>
      <c r="Q69" s="89"/>
      <c r="S69" s="9">
        <v>0</v>
      </c>
      <c r="U69" s="9">
        <v>0</v>
      </c>
      <c r="W69" s="10">
        <v>0</v>
      </c>
    </row>
    <row r="70" spans="1:23" ht="21.75" customHeight="1" x14ac:dyDescent="0.2">
      <c r="A70" s="81" t="s">
        <v>19</v>
      </c>
      <c r="B70" s="81"/>
      <c r="D70" s="9">
        <v>0</v>
      </c>
      <c r="F70" s="9">
        <v>1482451380</v>
      </c>
      <c r="H70" s="9">
        <v>0</v>
      </c>
      <c r="J70" s="9">
        <v>1482451380</v>
      </c>
      <c r="L70" s="10">
        <v>0.11</v>
      </c>
      <c r="N70" s="9">
        <v>0</v>
      </c>
      <c r="P70" s="89">
        <v>2097413912</v>
      </c>
      <c r="Q70" s="89"/>
      <c r="S70" s="9">
        <v>0</v>
      </c>
      <c r="U70" s="9">
        <v>2097413912</v>
      </c>
      <c r="W70" s="10">
        <v>0.03</v>
      </c>
    </row>
    <row r="71" spans="1:23" ht="21.75" customHeight="1" x14ac:dyDescent="0.2">
      <c r="A71" s="81" t="s">
        <v>58</v>
      </c>
      <c r="B71" s="81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89">
        <v>0</v>
      </c>
      <c r="Q71" s="89"/>
      <c r="S71" s="9">
        <v>0</v>
      </c>
      <c r="U71" s="9">
        <v>0</v>
      </c>
      <c r="W71" s="10">
        <v>0</v>
      </c>
    </row>
    <row r="72" spans="1:23" ht="21.75" customHeight="1" x14ac:dyDescent="0.2">
      <c r="A72" s="81" t="s">
        <v>37</v>
      </c>
      <c r="B72" s="81"/>
      <c r="D72" s="9">
        <v>0</v>
      </c>
      <c r="F72" s="9">
        <v>10829654998</v>
      </c>
      <c r="H72" s="9">
        <v>0</v>
      </c>
      <c r="J72" s="9">
        <v>10829654998</v>
      </c>
      <c r="L72" s="10">
        <v>0.81</v>
      </c>
      <c r="N72" s="9">
        <v>0</v>
      </c>
      <c r="P72" s="89">
        <v>13001160690</v>
      </c>
      <c r="Q72" s="89"/>
      <c r="S72" s="9">
        <v>0</v>
      </c>
      <c r="U72" s="9">
        <v>13001160690</v>
      </c>
      <c r="W72" s="10">
        <v>0.16</v>
      </c>
    </row>
    <row r="73" spans="1:23" ht="21.75" customHeight="1" x14ac:dyDescent="0.2">
      <c r="A73" s="81" t="s">
        <v>61</v>
      </c>
      <c r="B73" s="81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89">
        <v>0</v>
      </c>
      <c r="Q73" s="89"/>
      <c r="S73" s="9">
        <v>0</v>
      </c>
      <c r="U73" s="9">
        <v>0</v>
      </c>
      <c r="W73" s="10">
        <v>0</v>
      </c>
    </row>
    <row r="74" spans="1:23" ht="21.75" customHeight="1" x14ac:dyDescent="0.2">
      <c r="A74" s="81" t="s">
        <v>74</v>
      </c>
      <c r="B74" s="81"/>
      <c r="D74" s="9">
        <v>0</v>
      </c>
      <c r="F74" s="9">
        <v>12151338420</v>
      </c>
      <c r="H74" s="9">
        <v>0</v>
      </c>
      <c r="J74" s="9">
        <v>12151338420</v>
      </c>
      <c r="L74" s="10">
        <v>0.91</v>
      </c>
      <c r="N74" s="9">
        <v>0</v>
      </c>
      <c r="P74" s="89">
        <v>23528786235</v>
      </c>
      <c r="Q74" s="89"/>
      <c r="S74" s="9">
        <v>0</v>
      </c>
      <c r="U74" s="9">
        <v>23528786235</v>
      </c>
      <c r="W74" s="10">
        <v>0.28000000000000003</v>
      </c>
    </row>
    <row r="75" spans="1:23" ht="21.75" customHeight="1" x14ac:dyDescent="0.2">
      <c r="A75" s="81" t="s">
        <v>45</v>
      </c>
      <c r="B75" s="81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89">
        <v>0</v>
      </c>
      <c r="Q75" s="89"/>
      <c r="S75" s="9">
        <v>0</v>
      </c>
      <c r="U75" s="9">
        <v>0</v>
      </c>
      <c r="W75" s="10">
        <v>0</v>
      </c>
    </row>
    <row r="76" spans="1:23" ht="21.75" customHeight="1" x14ac:dyDescent="0.2">
      <c r="A76" s="81" t="s">
        <v>60</v>
      </c>
      <c r="B76" s="81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89">
        <v>0</v>
      </c>
      <c r="Q76" s="89"/>
      <c r="S76" s="9">
        <v>0</v>
      </c>
      <c r="U76" s="9">
        <v>0</v>
      </c>
      <c r="W76" s="10">
        <v>0</v>
      </c>
    </row>
    <row r="77" spans="1:23" ht="21.75" customHeight="1" x14ac:dyDescent="0.2">
      <c r="A77" s="81" t="s">
        <v>38</v>
      </c>
      <c r="B77" s="81"/>
      <c r="D77" s="9">
        <v>0</v>
      </c>
      <c r="F77" s="9">
        <v>4788675175</v>
      </c>
      <c r="H77" s="9">
        <v>0</v>
      </c>
      <c r="J77" s="9">
        <v>4788675175</v>
      </c>
      <c r="L77" s="10">
        <v>0.36</v>
      </c>
      <c r="N77" s="9">
        <v>0</v>
      </c>
      <c r="P77" s="89">
        <v>9001241349</v>
      </c>
      <c r="Q77" s="89"/>
      <c r="S77" s="9">
        <v>0</v>
      </c>
      <c r="U77" s="9">
        <v>9001241349</v>
      </c>
      <c r="W77" s="10">
        <v>0.11</v>
      </c>
    </row>
    <row r="78" spans="1:23" ht="21.75" customHeight="1" x14ac:dyDescent="0.2">
      <c r="A78" s="81" t="s">
        <v>57</v>
      </c>
      <c r="B78" s="81"/>
      <c r="D78" s="9">
        <v>0</v>
      </c>
      <c r="F78" s="9">
        <v>0</v>
      </c>
      <c r="H78" s="9">
        <v>0</v>
      </c>
      <c r="J78" s="9">
        <v>0</v>
      </c>
      <c r="L78" s="10">
        <v>0</v>
      </c>
      <c r="N78" s="9">
        <v>0</v>
      </c>
      <c r="P78" s="89">
        <v>0</v>
      </c>
      <c r="Q78" s="89"/>
      <c r="S78" s="9">
        <v>0</v>
      </c>
      <c r="U78" s="9">
        <v>0</v>
      </c>
      <c r="W78" s="10">
        <v>0</v>
      </c>
    </row>
    <row r="79" spans="1:23" ht="21.75" customHeight="1" x14ac:dyDescent="0.2">
      <c r="A79" s="81" t="s">
        <v>43</v>
      </c>
      <c r="B79" s="81"/>
      <c r="D79" s="9">
        <v>0</v>
      </c>
      <c r="F79" s="9">
        <v>0</v>
      </c>
      <c r="H79" s="9">
        <v>0</v>
      </c>
      <c r="J79" s="9">
        <v>0</v>
      </c>
      <c r="L79" s="10">
        <v>0</v>
      </c>
      <c r="N79" s="9">
        <v>0</v>
      </c>
      <c r="P79" s="89">
        <v>0</v>
      </c>
      <c r="Q79" s="89"/>
      <c r="S79" s="9">
        <v>0</v>
      </c>
      <c r="U79" s="9">
        <v>0</v>
      </c>
      <c r="W79" s="10">
        <v>0</v>
      </c>
    </row>
    <row r="80" spans="1:23" ht="21.75" customHeight="1" x14ac:dyDescent="0.2">
      <c r="A80" s="81" t="s">
        <v>56</v>
      </c>
      <c r="B80" s="81"/>
      <c r="D80" s="9">
        <v>0</v>
      </c>
      <c r="F80" s="9">
        <v>0</v>
      </c>
      <c r="H80" s="9">
        <v>0</v>
      </c>
      <c r="J80" s="9">
        <v>0</v>
      </c>
      <c r="L80" s="10">
        <v>0</v>
      </c>
      <c r="N80" s="9">
        <v>0</v>
      </c>
      <c r="P80" s="89">
        <v>0</v>
      </c>
      <c r="Q80" s="89"/>
      <c r="S80" s="9">
        <v>0</v>
      </c>
      <c r="U80" s="9">
        <v>0</v>
      </c>
      <c r="W80" s="10">
        <v>0</v>
      </c>
    </row>
    <row r="81" spans="1:23" ht="21.75" customHeight="1" x14ac:dyDescent="0.2">
      <c r="A81" s="81" t="s">
        <v>65</v>
      </c>
      <c r="B81" s="81"/>
      <c r="D81" s="9">
        <v>0</v>
      </c>
      <c r="F81" s="9">
        <v>0</v>
      </c>
      <c r="H81" s="9">
        <v>0</v>
      </c>
      <c r="J81" s="9">
        <v>0</v>
      </c>
      <c r="L81" s="10">
        <v>0</v>
      </c>
      <c r="N81" s="9">
        <v>0</v>
      </c>
      <c r="P81" s="89">
        <v>0</v>
      </c>
      <c r="Q81" s="89"/>
      <c r="S81" s="9">
        <v>0</v>
      </c>
      <c r="U81" s="9">
        <v>0</v>
      </c>
      <c r="W81" s="10">
        <v>0</v>
      </c>
    </row>
    <row r="82" spans="1:23" ht="21.75" customHeight="1" x14ac:dyDescent="0.2">
      <c r="A82" s="82" t="s">
        <v>64</v>
      </c>
      <c r="B82" s="82"/>
      <c r="D82" s="13">
        <v>0</v>
      </c>
      <c r="F82" s="13">
        <v>0</v>
      </c>
      <c r="H82" s="13">
        <v>0</v>
      </c>
      <c r="J82" s="13">
        <v>0</v>
      </c>
      <c r="L82" s="14">
        <v>0</v>
      </c>
      <c r="N82" s="13">
        <v>0</v>
      </c>
      <c r="P82" s="89">
        <v>0</v>
      </c>
      <c r="Q82" s="101"/>
      <c r="S82" s="13">
        <v>0</v>
      </c>
      <c r="U82" s="13">
        <v>0</v>
      </c>
      <c r="W82" s="14">
        <v>0</v>
      </c>
    </row>
    <row r="83" spans="1:23" ht="21.75" customHeight="1" x14ac:dyDescent="0.2">
      <c r="A83" s="83" t="s">
        <v>77</v>
      </c>
      <c r="B83" s="83"/>
      <c r="D83" s="16">
        <v>6782483829</v>
      </c>
      <c r="F83" s="16">
        <v>411073610155</v>
      </c>
      <c r="H83" s="16">
        <v>77221683201</v>
      </c>
      <c r="J83" s="16">
        <v>495077777185</v>
      </c>
      <c r="L83" s="17">
        <v>37.15</v>
      </c>
      <c r="N83" s="16">
        <v>111328113096</v>
      </c>
      <c r="Q83" s="16">
        <v>1620641342963</v>
      </c>
      <c r="S83" s="16">
        <v>313197243304</v>
      </c>
      <c r="U83" s="16">
        <v>2045166699363</v>
      </c>
      <c r="W83" s="17">
        <v>24.5</v>
      </c>
    </row>
    <row r="85" spans="1:23" x14ac:dyDescent="0.2">
      <c r="N85" s="21"/>
    </row>
    <row r="86" spans="1:23" x14ac:dyDescent="0.2">
      <c r="N86" s="21"/>
    </row>
    <row r="87" spans="1:23" x14ac:dyDescent="0.2">
      <c r="N87" s="21"/>
      <c r="S87" s="21"/>
    </row>
    <row r="88" spans="1:23" x14ac:dyDescent="0.2">
      <c r="S88" s="21"/>
    </row>
    <row r="90" spans="1:23" x14ac:dyDescent="0.2">
      <c r="S90" s="21"/>
    </row>
    <row r="91" spans="1:23" x14ac:dyDescent="0.2">
      <c r="S91" s="21"/>
    </row>
    <row r="92" spans="1:23" x14ac:dyDescent="0.2">
      <c r="S92" s="21"/>
    </row>
  </sheetData>
  <mergeCells count="15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</mergeCells>
  <pageMargins left="0.39" right="0.39" top="0.39" bottom="0.39" header="0" footer="0"/>
  <pageSetup scale="62" fitToHeight="0" orientation="landscape" r:id="rId1"/>
  <rowBreaks count="2" manualBreakCount="2">
    <brk id="41" max="23" man="1"/>
    <brk id="59" max="2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6"/>
  <sheetViews>
    <sheetView rightToLeft="1" view="pageBreakPreview" zoomScale="110" zoomScaleNormal="100" zoomScaleSheetLayoutView="110" workbookViewId="0">
      <selection activeCell="Q26" sqref="Q26"/>
    </sheetView>
  </sheetViews>
  <sheetFormatPr defaultRowHeight="12.75" x14ac:dyDescent="0.2"/>
  <cols>
    <col min="1" max="1" width="5.140625" customWidth="1"/>
    <col min="2" max="2" width="23.7109375" customWidth="1"/>
    <col min="3" max="3" width="1.28515625" customWidth="1"/>
    <col min="4" max="4" width="16.7109375" customWidth="1"/>
    <col min="5" max="5" width="1.28515625" customWidth="1"/>
    <col min="6" max="6" width="15.85546875" bestFit="1" customWidth="1"/>
    <col min="7" max="7" width="1.28515625" customWidth="1"/>
    <col min="8" max="8" width="13" customWidth="1"/>
    <col min="9" max="9" width="1.28515625" customWidth="1"/>
    <col min="10" max="10" width="15.85546875" bestFit="1" customWidth="1"/>
    <col min="11" max="11" width="1.28515625" customWidth="1"/>
    <col min="12" max="12" width="20" customWidth="1"/>
    <col min="13" max="13" width="1.28515625" customWidth="1"/>
    <col min="14" max="14" width="15.5703125" customWidth="1"/>
    <col min="15" max="16" width="1.28515625" customWidth="1"/>
    <col min="17" max="17" width="17.7109375" bestFit="1" customWidth="1"/>
    <col min="18" max="18" width="1.28515625" customWidth="1"/>
    <col min="19" max="19" width="14.5703125" bestFit="1" customWidth="1"/>
    <col min="20" max="20" width="1.28515625" customWidth="1"/>
    <col min="21" max="21" width="17.425781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1.75" customHeight="1" x14ac:dyDescent="0.2">
      <c r="A2" s="86" t="s">
        <v>203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4.45" customHeight="1" x14ac:dyDescent="0.2"/>
    <row r="5" spans="1:23" ht="14.45" customHeight="1" x14ac:dyDescent="0.2">
      <c r="A5" s="1" t="s">
        <v>244</v>
      </c>
      <c r="B5" s="87" t="s">
        <v>245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3" ht="14.45" customHeight="1" x14ac:dyDescent="0.2">
      <c r="D6" s="84" t="s">
        <v>222</v>
      </c>
      <c r="E6" s="84"/>
      <c r="F6" s="84"/>
      <c r="G6" s="84"/>
      <c r="H6" s="84"/>
      <c r="I6" s="84"/>
      <c r="J6" s="84"/>
      <c r="K6" s="84"/>
      <c r="L6" s="84"/>
      <c r="N6" s="84" t="s">
        <v>223</v>
      </c>
      <c r="O6" s="84"/>
      <c r="P6" s="84"/>
      <c r="Q6" s="84"/>
      <c r="R6" s="84"/>
      <c r="S6" s="84"/>
      <c r="T6" s="84"/>
      <c r="U6" s="84"/>
      <c r="V6" s="84"/>
      <c r="W6" s="84"/>
    </row>
    <row r="7" spans="1:23" ht="14.45" customHeight="1" x14ac:dyDescent="0.2">
      <c r="D7" s="3"/>
      <c r="E7" s="3"/>
      <c r="F7" s="3"/>
      <c r="G7" s="3"/>
      <c r="H7" s="3"/>
      <c r="I7" s="3"/>
      <c r="J7" s="90" t="s">
        <v>77</v>
      </c>
      <c r="K7" s="90"/>
      <c r="L7" s="90"/>
      <c r="N7" s="3"/>
      <c r="O7" s="3"/>
      <c r="P7" s="3"/>
      <c r="Q7" s="3"/>
      <c r="R7" s="3"/>
      <c r="S7" s="3"/>
      <c r="T7" s="3"/>
      <c r="U7" s="90" t="s">
        <v>77</v>
      </c>
      <c r="V7" s="90"/>
      <c r="W7" s="90"/>
    </row>
    <row r="8" spans="1:23" ht="14.45" customHeight="1" x14ac:dyDescent="0.2">
      <c r="A8" s="84" t="s">
        <v>105</v>
      </c>
      <c r="B8" s="84"/>
      <c r="D8" s="2" t="s">
        <v>246</v>
      </c>
      <c r="F8" s="2" t="s">
        <v>226</v>
      </c>
      <c r="H8" s="2" t="s">
        <v>227</v>
      </c>
      <c r="J8" s="4" t="s">
        <v>200</v>
      </c>
      <c r="K8" s="3"/>
      <c r="L8" s="4" t="s">
        <v>208</v>
      </c>
      <c r="N8" s="2" t="s">
        <v>246</v>
      </c>
      <c r="P8" s="84" t="s">
        <v>226</v>
      </c>
      <c r="Q8" s="84"/>
      <c r="S8" s="2" t="s">
        <v>227</v>
      </c>
      <c r="U8" s="4" t="s">
        <v>200</v>
      </c>
      <c r="V8" s="3"/>
      <c r="W8" s="4" t="s">
        <v>208</v>
      </c>
    </row>
    <row r="9" spans="1:23" ht="21.75" customHeight="1" x14ac:dyDescent="0.2">
      <c r="A9" s="85" t="s">
        <v>247</v>
      </c>
      <c r="B9" s="8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91">
        <v>0</v>
      </c>
      <c r="Q9" s="91"/>
      <c r="S9" s="6">
        <v>-636325138</v>
      </c>
      <c r="U9" s="6">
        <v>-636325138</v>
      </c>
      <c r="W9" s="7">
        <v>-0.01</v>
      </c>
    </row>
    <row r="10" spans="1:23" ht="21.75" customHeight="1" x14ac:dyDescent="0.2">
      <c r="A10" s="81" t="s">
        <v>248</v>
      </c>
      <c r="B10" s="81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89">
        <v>0</v>
      </c>
      <c r="Q10" s="89"/>
      <c r="S10" s="9">
        <v>1112612000</v>
      </c>
      <c r="U10" s="9">
        <v>1112612000</v>
      </c>
      <c r="W10" s="10">
        <v>0.01</v>
      </c>
    </row>
    <row r="11" spans="1:23" ht="21.75" customHeight="1" x14ac:dyDescent="0.2">
      <c r="A11" s="81" t="s">
        <v>249</v>
      </c>
      <c r="B11" s="81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89">
        <v>0</v>
      </c>
      <c r="Q11" s="89"/>
      <c r="S11" s="9">
        <v>-33296878</v>
      </c>
      <c r="U11" s="9">
        <v>-33296878</v>
      </c>
      <c r="W11" s="10">
        <v>0</v>
      </c>
    </row>
    <row r="12" spans="1:23" ht="21.75" customHeight="1" x14ac:dyDescent="0.2">
      <c r="A12" s="81" t="s">
        <v>111</v>
      </c>
      <c r="B12" s="81"/>
      <c r="D12" s="9">
        <v>0</v>
      </c>
      <c r="F12" s="9">
        <v>91173566884</v>
      </c>
      <c r="H12" s="9">
        <v>0</v>
      </c>
      <c r="J12" s="9">
        <v>91173566884</v>
      </c>
      <c r="L12" s="10">
        <v>6.84</v>
      </c>
      <c r="N12" s="9">
        <v>0</v>
      </c>
      <c r="P12" s="89">
        <v>402047729767</v>
      </c>
      <c r="Q12" s="89"/>
      <c r="S12" s="9">
        <v>5286493</v>
      </c>
      <c r="U12" s="9">
        <v>402053016260</v>
      </c>
      <c r="W12" s="10">
        <v>4.82</v>
      </c>
    </row>
    <row r="13" spans="1:23" ht="21.75" customHeight="1" x14ac:dyDescent="0.2">
      <c r="A13" s="81" t="s">
        <v>250</v>
      </c>
      <c r="B13" s="81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89">
        <v>0</v>
      </c>
      <c r="Q13" s="89"/>
      <c r="S13" s="9">
        <v>-152441755</v>
      </c>
      <c r="U13" s="9">
        <v>-152441755</v>
      </c>
      <c r="W13" s="10">
        <v>0</v>
      </c>
    </row>
    <row r="14" spans="1:23" ht="21.75" customHeight="1" x14ac:dyDescent="0.2">
      <c r="A14" s="81" t="s">
        <v>251</v>
      </c>
      <c r="B14" s="81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89">
        <v>0</v>
      </c>
      <c r="Q14" s="89"/>
      <c r="S14" s="9">
        <v>-6069303606</v>
      </c>
      <c r="U14" s="9">
        <v>-6069303606</v>
      </c>
      <c r="W14" s="10">
        <v>-7.0000000000000007E-2</v>
      </c>
    </row>
    <row r="15" spans="1:23" ht="21.75" customHeight="1" x14ac:dyDescent="0.2">
      <c r="A15" s="81" t="s">
        <v>115</v>
      </c>
      <c r="B15" s="81"/>
      <c r="D15" s="9">
        <v>0</v>
      </c>
      <c r="F15" s="9">
        <v>31895679200</v>
      </c>
      <c r="H15" s="9">
        <v>0</v>
      </c>
      <c r="J15" s="9">
        <v>31895679200</v>
      </c>
      <c r="L15" s="10">
        <v>2.39</v>
      </c>
      <c r="N15" s="9">
        <v>0</v>
      </c>
      <c r="P15" s="89">
        <v>93883204800</v>
      </c>
      <c r="Q15" s="89"/>
      <c r="S15" s="9">
        <v>0</v>
      </c>
      <c r="U15" s="9">
        <v>93883204800</v>
      </c>
      <c r="W15" s="10">
        <v>1.1299999999999999</v>
      </c>
    </row>
    <row r="16" spans="1:23" ht="21.75" customHeight="1" x14ac:dyDescent="0.2">
      <c r="A16" s="81" t="s">
        <v>114</v>
      </c>
      <c r="B16" s="81"/>
      <c r="D16" s="9">
        <v>0</v>
      </c>
      <c r="F16" s="9">
        <v>18781702500</v>
      </c>
      <c r="H16" s="9">
        <v>0</v>
      </c>
      <c r="J16" s="9">
        <v>18781702500</v>
      </c>
      <c r="L16" s="10">
        <v>1.41</v>
      </c>
      <c r="N16" s="9">
        <v>0</v>
      </c>
      <c r="P16" s="89">
        <v>19153072500</v>
      </c>
      <c r="Q16" s="89"/>
      <c r="S16" s="9">
        <v>0</v>
      </c>
      <c r="U16" s="9">
        <v>19153072500</v>
      </c>
      <c r="W16" s="10">
        <v>0.23</v>
      </c>
    </row>
    <row r="17" spans="1:23" ht="21.75" customHeight="1" x14ac:dyDescent="0.2">
      <c r="A17" s="81" t="s">
        <v>108</v>
      </c>
      <c r="B17" s="81"/>
      <c r="D17" s="9">
        <v>0</v>
      </c>
      <c r="F17" s="9">
        <v>23532407690</v>
      </c>
      <c r="H17" s="9">
        <v>0</v>
      </c>
      <c r="J17" s="9">
        <v>23532407690</v>
      </c>
      <c r="L17" s="10">
        <v>1.77</v>
      </c>
      <c r="N17" s="9">
        <v>0</v>
      </c>
      <c r="P17" s="89">
        <v>186539962400</v>
      </c>
      <c r="Q17" s="89"/>
      <c r="S17" s="9">
        <v>0</v>
      </c>
      <c r="U17" s="9">
        <v>186539962400</v>
      </c>
      <c r="W17" s="10">
        <v>2.2400000000000002</v>
      </c>
    </row>
    <row r="18" spans="1:23" ht="21.75" customHeight="1" x14ac:dyDescent="0.2">
      <c r="A18" s="81" t="s">
        <v>109</v>
      </c>
      <c r="B18" s="81"/>
      <c r="D18" s="9">
        <v>0</v>
      </c>
      <c r="F18" s="9">
        <v>3844327663</v>
      </c>
      <c r="H18" s="9">
        <v>0</v>
      </c>
      <c r="J18" s="9">
        <v>3844327663</v>
      </c>
      <c r="L18" s="10">
        <v>0.28999999999999998</v>
      </c>
      <c r="N18" s="9">
        <v>0</v>
      </c>
      <c r="P18" s="89">
        <v>41157574353</v>
      </c>
      <c r="Q18" s="89"/>
      <c r="S18" s="9">
        <v>0</v>
      </c>
      <c r="U18" s="9">
        <v>41157574353</v>
      </c>
      <c r="W18" s="10">
        <v>0.49</v>
      </c>
    </row>
    <row r="19" spans="1:23" ht="21.75" customHeight="1" x14ac:dyDescent="0.2">
      <c r="A19" s="81" t="s">
        <v>110</v>
      </c>
      <c r="B19" s="81"/>
      <c r="D19" s="9">
        <v>0</v>
      </c>
      <c r="F19" s="9">
        <v>18283663191</v>
      </c>
      <c r="H19" s="9">
        <v>0</v>
      </c>
      <c r="J19" s="9">
        <v>18283663191</v>
      </c>
      <c r="L19" s="10">
        <v>1.37</v>
      </c>
      <c r="N19" s="9">
        <v>0</v>
      </c>
      <c r="P19" s="89">
        <v>41961810053</v>
      </c>
      <c r="Q19" s="89"/>
      <c r="S19" s="9">
        <v>0</v>
      </c>
      <c r="U19" s="9">
        <v>41961810053</v>
      </c>
      <c r="W19" s="10">
        <v>0.5</v>
      </c>
    </row>
    <row r="20" spans="1:23" ht="21.75" customHeight="1" x14ac:dyDescent="0.2">
      <c r="A20" s="81" t="s">
        <v>112</v>
      </c>
      <c r="B20" s="81"/>
      <c r="D20" s="9">
        <v>0</v>
      </c>
      <c r="F20" s="9">
        <v>12039744750</v>
      </c>
      <c r="H20" s="9">
        <v>0</v>
      </c>
      <c r="J20" s="9">
        <v>12039744750</v>
      </c>
      <c r="L20" s="10">
        <v>0.9</v>
      </c>
      <c r="N20" s="9">
        <v>0</v>
      </c>
      <c r="P20" s="89">
        <v>50603344000</v>
      </c>
      <c r="Q20" s="89"/>
      <c r="S20" s="9">
        <v>0</v>
      </c>
      <c r="U20" s="9">
        <v>50603344000</v>
      </c>
      <c r="W20" s="10">
        <v>0.61</v>
      </c>
    </row>
    <row r="21" spans="1:23" ht="21.75" customHeight="1" x14ac:dyDescent="0.2">
      <c r="A21" s="81" t="s">
        <v>117</v>
      </c>
      <c r="B21" s="81"/>
      <c r="D21" s="9">
        <v>0</v>
      </c>
      <c r="F21" s="9">
        <v>-907817310</v>
      </c>
      <c r="H21" s="9">
        <v>0</v>
      </c>
      <c r="J21" s="9">
        <v>-907817310</v>
      </c>
      <c r="L21" s="10">
        <v>-7.0000000000000007E-2</v>
      </c>
      <c r="N21" s="9">
        <v>0</v>
      </c>
      <c r="P21" s="89">
        <v>119568345</v>
      </c>
      <c r="Q21" s="89"/>
      <c r="S21" s="9">
        <v>0</v>
      </c>
      <c r="U21" s="9">
        <v>119568345</v>
      </c>
      <c r="W21" s="10">
        <v>0</v>
      </c>
    </row>
    <row r="22" spans="1:23" ht="21.75" customHeight="1" x14ac:dyDescent="0.2">
      <c r="A22" s="81" t="s">
        <v>118</v>
      </c>
      <c r="B22" s="81"/>
      <c r="D22" s="9">
        <v>0</v>
      </c>
      <c r="F22" s="9">
        <v>39065946644</v>
      </c>
      <c r="H22" s="9">
        <v>0</v>
      </c>
      <c r="J22" s="9">
        <v>39065946644</v>
      </c>
      <c r="L22" s="10">
        <v>2.93</v>
      </c>
      <c r="N22" s="9">
        <v>0</v>
      </c>
      <c r="P22" s="89">
        <v>118760896385</v>
      </c>
      <c r="Q22" s="89"/>
      <c r="S22" s="9">
        <v>0</v>
      </c>
      <c r="U22" s="9">
        <v>118760896385</v>
      </c>
      <c r="W22" s="10">
        <v>1.42</v>
      </c>
    </row>
    <row r="23" spans="1:23" ht="21.75" customHeight="1" x14ac:dyDescent="0.2">
      <c r="A23" s="81" t="s">
        <v>113</v>
      </c>
      <c r="B23" s="81"/>
      <c r="D23" s="9">
        <v>0</v>
      </c>
      <c r="F23" s="9">
        <v>9774917861</v>
      </c>
      <c r="H23" s="9">
        <v>0</v>
      </c>
      <c r="J23" s="9">
        <v>9774917861</v>
      </c>
      <c r="L23" s="10">
        <v>0.73</v>
      </c>
      <c r="N23" s="9">
        <v>0</v>
      </c>
      <c r="P23" s="89">
        <v>43639834993</v>
      </c>
      <c r="Q23" s="89"/>
      <c r="S23" s="9">
        <v>0</v>
      </c>
      <c r="U23" s="9">
        <v>43639834993</v>
      </c>
      <c r="W23" s="10">
        <v>0.52</v>
      </c>
    </row>
    <row r="24" spans="1:23" ht="21.75" customHeight="1" x14ac:dyDescent="0.2">
      <c r="A24" s="82" t="s">
        <v>116</v>
      </c>
      <c r="B24" s="82"/>
      <c r="D24" s="13">
        <v>0</v>
      </c>
      <c r="F24" s="13">
        <v>17209843515</v>
      </c>
      <c r="H24" s="13">
        <v>0</v>
      </c>
      <c r="J24" s="13">
        <v>17209843515</v>
      </c>
      <c r="L24" s="14">
        <v>1.29</v>
      </c>
      <c r="N24" s="13">
        <v>0</v>
      </c>
      <c r="P24" s="89">
        <v>63524580955</v>
      </c>
      <c r="Q24" s="101"/>
      <c r="S24" s="13">
        <v>0</v>
      </c>
      <c r="U24" s="13">
        <v>63524580955</v>
      </c>
      <c r="W24" s="14">
        <v>0.76</v>
      </c>
    </row>
    <row r="25" spans="1:23" ht="21.75" customHeight="1" thickBot="1" x14ac:dyDescent="0.25">
      <c r="A25" s="83" t="s">
        <v>77</v>
      </c>
      <c r="B25" s="83"/>
      <c r="D25" s="16">
        <v>0</v>
      </c>
      <c r="F25" s="16">
        <v>264693982588</v>
      </c>
      <c r="H25" s="16">
        <v>0</v>
      </c>
      <c r="J25" s="16">
        <v>264693982588</v>
      </c>
      <c r="L25" s="17">
        <v>19.850000000000001</v>
      </c>
      <c r="N25" s="16">
        <v>0</v>
      </c>
      <c r="Q25" s="16">
        <v>1061391578551</v>
      </c>
      <c r="S25" s="16">
        <v>-5773468884</v>
      </c>
      <c r="U25" s="16">
        <v>1055618109667</v>
      </c>
      <c r="W25" s="17">
        <v>12.65</v>
      </c>
    </row>
    <row r="26" spans="1:23" ht="13.5" thickTop="1" x14ac:dyDescent="0.2">
      <c r="Q26" s="21"/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5:B25"/>
    <mergeCell ref="A22:B22"/>
    <mergeCell ref="P22:Q22"/>
    <mergeCell ref="A23:B23"/>
    <mergeCell ref="P23:Q23"/>
    <mergeCell ref="A24:B24"/>
    <mergeCell ref="P24:Q24"/>
  </mergeCells>
  <pageMargins left="0.39" right="0.39" top="0.39" bottom="0.39" header="0" footer="0"/>
  <pageSetup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7"/>
  <sheetViews>
    <sheetView rightToLeft="1" view="pageBreakPreview" zoomScaleNormal="100" zoomScaleSheetLayoutView="100" workbookViewId="0">
      <selection activeCell="P37" sqref="P37:T37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6" bestFit="1" customWidth="1"/>
    <col min="5" max="5" width="1.28515625" customWidth="1"/>
    <col min="6" max="6" width="17" bestFit="1" customWidth="1"/>
    <col min="7" max="7" width="1.28515625" customWidth="1"/>
    <col min="8" max="8" width="12.85546875" bestFit="1" customWidth="1"/>
    <col min="9" max="9" width="1.28515625" customWidth="1"/>
    <col min="10" max="10" width="17" bestFit="1" customWidth="1"/>
    <col min="11" max="11" width="1.28515625" customWidth="1"/>
    <col min="12" max="12" width="17.7109375" bestFit="1" customWidth="1"/>
    <col min="13" max="13" width="1.28515625" customWidth="1"/>
    <col min="14" max="14" width="18.7109375" bestFit="1" customWidth="1"/>
    <col min="15" max="15" width="1.28515625" customWidth="1"/>
    <col min="16" max="16" width="16.140625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ht="21.75" customHeight="1" x14ac:dyDescent="0.2">
      <c r="A2" s="86" t="s">
        <v>203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14.45" customHeight="1" x14ac:dyDescent="0.2"/>
    <row r="5" spans="1:18" ht="14.45" customHeight="1" x14ac:dyDescent="0.2">
      <c r="A5" s="1" t="s">
        <v>252</v>
      </c>
      <c r="B5" s="87" t="s">
        <v>253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14.45" customHeight="1" x14ac:dyDescent="0.2">
      <c r="D6" s="84" t="s">
        <v>222</v>
      </c>
      <c r="E6" s="84"/>
      <c r="F6" s="84"/>
      <c r="G6" s="84"/>
      <c r="H6" s="84"/>
      <c r="I6" s="84"/>
      <c r="J6" s="84"/>
      <c r="L6" s="84" t="s">
        <v>223</v>
      </c>
      <c r="M6" s="84"/>
      <c r="N6" s="84"/>
      <c r="O6" s="84"/>
      <c r="P6" s="84"/>
      <c r="Q6" s="84"/>
      <c r="R6" s="8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84" t="s">
        <v>254</v>
      </c>
      <c r="B8" s="84"/>
      <c r="D8" s="2" t="s">
        <v>255</v>
      </c>
      <c r="F8" s="2" t="s">
        <v>226</v>
      </c>
      <c r="H8" s="2" t="s">
        <v>227</v>
      </c>
      <c r="J8" s="2" t="s">
        <v>77</v>
      </c>
      <c r="L8" s="2" t="s">
        <v>255</v>
      </c>
      <c r="N8" s="2" t="s">
        <v>226</v>
      </c>
      <c r="P8" s="2" t="s">
        <v>227</v>
      </c>
      <c r="R8" s="2" t="s">
        <v>77</v>
      </c>
    </row>
    <row r="9" spans="1:18" ht="27.75" customHeight="1" x14ac:dyDescent="0.2">
      <c r="A9" s="85" t="s">
        <v>150</v>
      </c>
      <c r="B9" s="85"/>
      <c r="D9" s="6">
        <v>9659327417</v>
      </c>
      <c r="F9" s="6">
        <v>0</v>
      </c>
      <c r="H9" s="6">
        <v>239250000</v>
      </c>
      <c r="J9" s="6">
        <v>9898577417</v>
      </c>
      <c r="L9" s="6">
        <v>84881840324</v>
      </c>
      <c r="N9" s="6">
        <v>0</v>
      </c>
      <c r="P9" s="6">
        <v>239250000</v>
      </c>
      <c r="R9" s="6">
        <v>85121090324</v>
      </c>
    </row>
    <row r="10" spans="1:18" ht="21.75" customHeight="1" x14ac:dyDescent="0.2">
      <c r="A10" s="81" t="s">
        <v>144</v>
      </c>
      <c r="B10" s="81"/>
      <c r="D10" s="9">
        <v>62482574451</v>
      </c>
      <c r="F10" s="9">
        <v>-347394824261</v>
      </c>
      <c r="H10" s="9">
        <v>-150211664</v>
      </c>
      <c r="J10" s="9">
        <v>-285062461474</v>
      </c>
      <c r="L10" s="9">
        <v>418856798168</v>
      </c>
      <c r="N10" s="9">
        <v>-347394824261</v>
      </c>
      <c r="P10" s="9">
        <v>-150211664</v>
      </c>
      <c r="R10" s="9">
        <v>71311762243</v>
      </c>
    </row>
    <row r="11" spans="1:18" ht="21.75" customHeight="1" x14ac:dyDescent="0.2">
      <c r="A11" s="81" t="s">
        <v>138</v>
      </c>
      <c r="B11" s="81"/>
      <c r="D11" s="9">
        <v>53322999954</v>
      </c>
      <c r="F11" s="9">
        <v>-106029213944</v>
      </c>
      <c r="H11" s="9">
        <v>-152637187</v>
      </c>
      <c r="J11" s="9">
        <v>-52858851177</v>
      </c>
      <c r="L11" s="9">
        <v>373273213588</v>
      </c>
      <c r="N11" s="9">
        <v>-307007963944</v>
      </c>
      <c r="P11" s="9">
        <v>-152637187</v>
      </c>
      <c r="R11" s="9">
        <v>66112612457</v>
      </c>
    </row>
    <row r="12" spans="1:18" ht="21.75" customHeight="1" x14ac:dyDescent="0.2">
      <c r="A12" s="81" t="s">
        <v>147</v>
      </c>
      <c r="B12" s="81"/>
      <c r="D12" s="9">
        <v>55482684216</v>
      </c>
      <c r="F12" s="9">
        <v>38736027130</v>
      </c>
      <c r="H12" s="9">
        <v>-152637187</v>
      </c>
      <c r="J12" s="9">
        <v>94066074159</v>
      </c>
      <c r="L12" s="9">
        <v>130754857828</v>
      </c>
      <c r="N12" s="9">
        <v>-162242722869</v>
      </c>
      <c r="P12" s="9">
        <v>-152637187</v>
      </c>
      <c r="R12" s="9">
        <v>-31640502228</v>
      </c>
    </row>
    <row r="13" spans="1:18" ht="21.75" customHeight="1" x14ac:dyDescent="0.2">
      <c r="A13" s="81" t="s">
        <v>256</v>
      </c>
      <c r="B13" s="81"/>
      <c r="D13" s="9">
        <v>0</v>
      </c>
      <c r="F13" s="9">
        <v>0</v>
      </c>
      <c r="H13" s="9">
        <v>0</v>
      </c>
      <c r="J13" s="9">
        <v>0</v>
      </c>
      <c r="L13" s="9">
        <v>60457693460</v>
      </c>
      <c r="N13" s="9">
        <v>0</v>
      </c>
      <c r="P13" s="9">
        <v>750375000</v>
      </c>
      <c r="R13" s="9">
        <v>61208068460</v>
      </c>
    </row>
    <row r="14" spans="1:18" ht="21.75" customHeight="1" x14ac:dyDescent="0.2">
      <c r="A14" s="81" t="s">
        <v>257</v>
      </c>
      <c r="B14" s="81"/>
      <c r="D14" s="9">
        <v>0</v>
      </c>
      <c r="F14" s="9">
        <v>0</v>
      </c>
      <c r="H14" s="9">
        <v>0</v>
      </c>
      <c r="J14" s="9">
        <v>0</v>
      </c>
      <c r="L14" s="9">
        <v>830685581039</v>
      </c>
      <c r="N14" s="9">
        <v>0</v>
      </c>
      <c r="P14" s="9">
        <v>477187749419</v>
      </c>
      <c r="R14" s="9">
        <v>1307873330458</v>
      </c>
    </row>
    <row r="15" spans="1:18" ht="21.75" customHeight="1" x14ac:dyDescent="0.2">
      <c r="A15" s="81" t="s">
        <v>258</v>
      </c>
      <c r="B15" s="81"/>
      <c r="D15" s="9">
        <v>0</v>
      </c>
      <c r="F15" s="9">
        <v>0</v>
      </c>
      <c r="H15" s="9">
        <v>0</v>
      </c>
      <c r="J15" s="9">
        <v>0</v>
      </c>
      <c r="L15" s="9">
        <v>17668616959</v>
      </c>
      <c r="N15" s="9">
        <v>0</v>
      </c>
      <c r="P15" s="9">
        <v>13728222445</v>
      </c>
      <c r="R15" s="9">
        <v>31396839404</v>
      </c>
    </row>
    <row r="16" spans="1:18" ht="21.75" customHeight="1" x14ac:dyDescent="0.2">
      <c r="A16" s="81" t="s">
        <v>259</v>
      </c>
      <c r="B16" s="81"/>
      <c r="D16" s="9">
        <v>0</v>
      </c>
      <c r="F16" s="9">
        <v>0</v>
      </c>
      <c r="H16" s="9">
        <v>0</v>
      </c>
      <c r="J16" s="9">
        <v>0</v>
      </c>
      <c r="L16" s="9">
        <v>73714190631</v>
      </c>
      <c r="N16" s="9">
        <v>0</v>
      </c>
      <c r="P16" s="9">
        <v>42051168063</v>
      </c>
      <c r="R16" s="9">
        <v>115765358694</v>
      </c>
    </row>
    <row r="17" spans="1:18" ht="21.75" customHeight="1" x14ac:dyDescent="0.2">
      <c r="A17" s="81" t="s">
        <v>260</v>
      </c>
      <c r="B17" s="81"/>
      <c r="D17" s="9">
        <v>0</v>
      </c>
      <c r="F17" s="9">
        <v>0</v>
      </c>
      <c r="H17" s="9">
        <v>0</v>
      </c>
      <c r="J17" s="9">
        <v>0</v>
      </c>
      <c r="L17" s="9">
        <v>79180924442</v>
      </c>
      <c r="N17" s="9">
        <v>0</v>
      </c>
      <c r="P17" s="9">
        <v>44225408071</v>
      </c>
      <c r="R17" s="9">
        <v>123406332513</v>
      </c>
    </row>
    <row r="18" spans="1:18" ht="21.75" customHeight="1" x14ac:dyDescent="0.2">
      <c r="A18" s="81" t="s">
        <v>156</v>
      </c>
      <c r="B18" s="81"/>
      <c r="D18" s="9">
        <v>11283653752</v>
      </c>
      <c r="F18" s="9">
        <v>6246201780</v>
      </c>
      <c r="H18" s="9">
        <v>0</v>
      </c>
      <c r="J18" s="9">
        <v>17529855532</v>
      </c>
      <c r="L18" s="9">
        <v>93875665659</v>
      </c>
      <c r="N18" s="9">
        <v>-51906160673</v>
      </c>
      <c r="P18" s="9">
        <v>-4973153967</v>
      </c>
      <c r="R18" s="9">
        <v>36996351019</v>
      </c>
    </row>
    <row r="19" spans="1:18" ht="21.75" customHeight="1" x14ac:dyDescent="0.2">
      <c r="A19" s="81" t="s">
        <v>261</v>
      </c>
      <c r="B19" s="81"/>
      <c r="D19" s="9">
        <v>0</v>
      </c>
      <c r="F19" s="9">
        <v>0</v>
      </c>
      <c r="H19" s="9">
        <v>0</v>
      </c>
      <c r="J19" s="9">
        <v>0</v>
      </c>
      <c r="L19" s="9">
        <v>2830220855</v>
      </c>
      <c r="N19" s="9">
        <v>0</v>
      </c>
      <c r="P19" s="9">
        <v>585000000</v>
      </c>
      <c r="R19" s="9">
        <v>3415220855</v>
      </c>
    </row>
    <row r="20" spans="1:18" ht="21.75" customHeight="1" x14ac:dyDescent="0.2">
      <c r="A20" s="81" t="s">
        <v>184</v>
      </c>
      <c r="B20" s="81"/>
      <c r="D20" s="9">
        <v>100382301360</v>
      </c>
      <c r="F20" s="9">
        <v>0</v>
      </c>
      <c r="H20" s="9">
        <v>0</v>
      </c>
      <c r="J20" s="9">
        <v>100382301360</v>
      </c>
      <c r="L20" s="9">
        <v>120458761632</v>
      </c>
      <c r="N20" s="9">
        <v>0</v>
      </c>
      <c r="P20" s="9">
        <v>0</v>
      </c>
      <c r="R20" s="9">
        <v>120458761632</v>
      </c>
    </row>
    <row r="21" spans="1:18" ht="21.75" customHeight="1" x14ac:dyDescent="0.2">
      <c r="A21" s="81" t="s">
        <v>174</v>
      </c>
      <c r="B21" s="81"/>
      <c r="D21" s="9">
        <v>72925997200</v>
      </c>
      <c r="F21" s="9">
        <v>-2518629749</v>
      </c>
      <c r="H21" s="9">
        <v>0</v>
      </c>
      <c r="J21" s="9">
        <v>70407367451</v>
      </c>
      <c r="L21" s="9">
        <v>154363021200</v>
      </c>
      <c r="N21" s="9">
        <v>-297607699999</v>
      </c>
      <c r="P21" s="9">
        <v>0</v>
      </c>
      <c r="R21" s="9">
        <v>-143244678799</v>
      </c>
    </row>
    <row r="22" spans="1:18" ht="21.75" customHeight="1" x14ac:dyDescent="0.2">
      <c r="A22" s="81" t="s">
        <v>141</v>
      </c>
      <c r="B22" s="81"/>
      <c r="D22" s="9">
        <v>42188556840</v>
      </c>
      <c r="F22" s="9">
        <v>0</v>
      </c>
      <c r="H22" s="9">
        <v>0</v>
      </c>
      <c r="J22" s="9">
        <v>42188556840</v>
      </c>
      <c r="L22" s="9">
        <v>130425255510</v>
      </c>
      <c r="N22" s="9">
        <v>-150734062499</v>
      </c>
      <c r="P22" s="9">
        <v>0</v>
      </c>
      <c r="R22" s="9">
        <v>-20308806989</v>
      </c>
    </row>
    <row r="23" spans="1:18" ht="21.75" customHeight="1" x14ac:dyDescent="0.2">
      <c r="A23" s="81" t="s">
        <v>183</v>
      </c>
      <c r="B23" s="81"/>
      <c r="D23" s="9">
        <v>40222979340</v>
      </c>
      <c r="F23" s="9">
        <v>-149918437499</v>
      </c>
      <c r="H23" s="9">
        <v>0</v>
      </c>
      <c r="J23" s="9">
        <v>-109695458159</v>
      </c>
      <c r="L23" s="9">
        <v>295642950901</v>
      </c>
      <c r="N23" s="9">
        <v>-150734062499</v>
      </c>
      <c r="P23" s="9">
        <v>0</v>
      </c>
      <c r="R23" s="9">
        <v>144908888402</v>
      </c>
    </row>
    <row r="24" spans="1:18" ht="21.75" customHeight="1" x14ac:dyDescent="0.2">
      <c r="A24" s="81" t="s">
        <v>180</v>
      </c>
      <c r="B24" s="81"/>
      <c r="D24" s="9">
        <v>41559896565</v>
      </c>
      <c r="F24" s="9">
        <v>-154915618803</v>
      </c>
      <c r="H24" s="9">
        <v>0</v>
      </c>
      <c r="J24" s="9">
        <v>-113355722238</v>
      </c>
      <c r="L24" s="9">
        <v>306522896215</v>
      </c>
      <c r="N24" s="9">
        <v>-155758430760</v>
      </c>
      <c r="P24" s="9">
        <v>0</v>
      </c>
      <c r="R24" s="9">
        <v>150764465455</v>
      </c>
    </row>
    <row r="25" spans="1:18" ht="21.75" customHeight="1" x14ac:dyDescent="0.2">
      <c r="A25" s="81" t="s">
        <v>171</v>
      </c>
      <c r="B25" s="81"/>
      <c r="D25" s="9">
        <v>67203471737</v>
      </c>
      <c r="F25" s="9">
        <v>78377239191</v>
      </c>
      <c r="H25" s="9">
        <v>0</v>
      </c>
      <c r="J25" s="9">
        <v>145580710928</v>
      </c>
      <c r="L25" s="9">
        <v>204482095046</v>
      </c>
      <c r="N25" s="9">
        <v>-271359990242</v>
      </c>
      <c r="P25" s="9">
        <v>0</v>
      </c>
      <c r="R25" s="9">
        <v>-66877895196</v>
      </c>
    </row>
    <row r="26" spans="1:18" ht="21.75" customHeight="1" x14ac:dyDescent="0.2">
      <c r="A26" s="81" t="s">
        <v>168</v>
      </c>
      <c r="B26" s="81"/>
      <c r="D26" s="9">
        <v>39718164017</v>
      </c>
      <c r="F26" s="9">
        <v>-5498933327</v>
      </c>
      <c r="H26" s="9">
        <v>0</v>
      </c>
      <c r="J26" s="9">
        <v>34219230690</v>
      </c>
      <c r="L26" s="9">
        <v>290021123602</v>
      </c>
      <c r="N26" s="9">
        <v>-146390406909</v>
      </c>
      <c r="P26" s="9">
        <v>0</v>
      </c>
      <c r="R26" s="9">
        <v>143630716693</v>
      </c>
    </row>
    <row r="27" spans="1:18" ht="21.75" customHeight="1" x14ac:dyDescent="0.2">
      <c r="A27" s="81" t="s">
        <v>165</v>
      </c>
      <c r="B27" s="81"/>
      <c r="D27" s="9">
        <v>53486599415</v>
      </c>
      <c r="F27" s="9">
        <v>71634008280</v>
      </c>
      <c r="H27" s="9">
        <v>0</v>
      </c>
      <c r="J27" s="9">
        <v>125120607695</v>
      </c>
      <c r="L27" s="9">
        <v>484136698454</v>
      </c>
      <c r="N27" s="9">
        <v>-301954199646</v>
      </c>
      <c r="P27" s="9">
        <v>0</v>
      </c>
      <c r="R27" s="9">
        <v>182182498808</v>
      </c>
    </row>
    <row r="28" spans="1:18" ht="21.75" customHeight="1" x14ac:dyDescent="0.2">
      <c r="A28" s="81" t="s">
        <v>135</v>
      </c>
      <c r="B28" s="81"/>
      <c r="D28" s="9">
        <v>33646554878</v>
      </c>
      <c r="F28" s="9">
        <v>0</v>
      </c>
      <c r="H28" s="9">
        <v>0</v>
      </c>
      <c r="J28" s="9">
        <v>33646554878</v>
      </c>
      <c r="L28" s="9">
        <v>242902558379</v>
      </c>
      <c r="N28" s="9">
        <v>-129629475624</v>
      </c>
      <c r="P28" s="9">
        <v>0</v>
      </c>
      <c r="R28" s="9">
        <v>113273082755</v>
      </c>
    </row>
    <row r="29" spans="1:18" ht="21.75" customHeight="1" x14ac:dyDescent="0.2">
      <c r="A29" s="81" t="s">
        <v>132</v>
      </c>
      <c r="B29" s="81"/>
      <c r="D29" s="9">
        <v>40813954350</v>
      </c>
      <c r="F29" s="9">
        <v>0</v>
      </c>
      <c r="H29" s="9">
        <v>0</v>
      </c>
      <c r="J29" s="9">
        <v>40813954350</v>
      </c>
      <c r="L29" s="9">
        <v>119023269051</v>
      </c>
      <c r="N29" s="9">
        <v>-151437187499</v>
      </c>
      <c r="P29" s="9">
        <v>0</v>
      </c>
      <c r="R29" s="9">
        <v>-32413918448</v>
      </c>
    </row>
    <row r="30" spans="1:18" ht="21.75" customHeight="1" x14ac:dyDescent="0.2">
      <c r="A30" s="81" t="s">
        <v>162</v>
      </c>
      <c r="B30" s="81"/>
      <c r="D30" s="9">
        <v>36207218580</v>
      </c>
      <c r="F30" s="9">
        <v>0</v>
      </c>
      <c r="H30" s="9">
        <v>0</v>
      </c>
      <c r="J30" s="9">
        <v>36207218580</v>
      </c>
      <c r="L30" s="9">
        <v>264629712944</v>
      </c>
      <c r="N30" s="9">
        <v>-183744084797</v>
      </c>
      <c r="P30" s="9">
        <v>0</v>
      </c>
      <c r="R30" s="9">
        <v>80885628147</v>
      </c>
    </row>
    <row r="31" spans="1:18" ht="21.75" customHeight="1" x14ac:dyDescent="0.2">
      <c r="A31" s="81" t="s">
        <v>159</v>
      </c>
      <c r="B31" s="81"/>
      <c r="D31" s="9">
        <v>10684323166</v>
      </c>
      <c r="F31" s="9">
        <v>2594660148</v>
      </c>
      <c r="H31" s="9">
        <v>0</v>
      </c>
      <c r="J31" s="9">
        <v>13278983314</v>
      </c>
      <c r="L31" s="9">
        <v>80877731329</v>
      </c>
      <c r="N31" s="9">
        <v>-16841366018</v>
      </c>
      <c r="P31" s="9">
        <v>0</v>
      </c>
      <c r="R31" s="9">
        <v>64036365311</v>
      </c>
    </row>
    <row r="32" spans="1:18" ht="21.75" customHeight="1" x14ac:dyDescent="0.2">
      <c r="A32" s="81" t="s">
        <v>177</v>
      </c>
      <c r="B32" s="81"/>
      <c r="D32" s="9">
        <v>4106735985</v>
      </c>
      <c r="F32" s="9">
        <v>0</v>
      </c>
      <c r="H32" s="9">
        <v>0</v>
      </c>
      <c r="J32" s="9">
        <v>4106735985</v>
      </c>
      <c r="L32" s="9">
        <v>29524753050</v>
      </c>
      <c r="N32" s="9">
        <v>-14991843749</v>
      </c>
      <c r="P32" s="9">
        <v>0</v>
      </c>
      <c r="R32" s="9">
        <v>14532909301</v>
      </c>
    </row>
    <row r="33" spans="1:18" ht="21.75" customHeight="1" x14ac:dyDescent="0.2">
      <c r="A33" s="81" t="s">
        <v>153</v>
      </c>
      <c r="B33" s="81"/>
      <c r="D33" s="9">
        <v>10035276550</v>
      </c>
      <c r="F33" s="9">
        <v>0</v>
      </c>
      <c r="H33" s="9">
        <v>0</v>
      </c>
      <c r="J33" s="9">
        <v>10035276550</v>
      </c>
      <c r="L33" s="9">
        <v>77863593019</v>
      </c>
      <c r="N33" s="9">
        <v>-20743214740</v>
      </c>
      <c r="P33" s="9">
        <v>0</v>
      </c>
      <c r="R33" s="9">
        <v>57120378279</v>
      </c>
    </row>
    <row r="34" spans="1:18" ht="21.75" customHeight="1" x14ac:dyDescent="0.2">
      <c r="A34" s="82" t="s">
        <v>128</v>
      </c>
      <c r="B34" s="82"/>
      <c r="D34" s="13">
        <v>0</v>
      </c>
      <c r="F34" s="13">
        <v>23398618791</v>
      </c>
      <c r="H34" s="13">
        <v>0</v>
      </c>
      <c r="J34" s="13">
        <v>23398618791</v>
      </c>
      <c r="L34" s="13">
        <v>0</v>
      </c>
      <c r="N34" s="13">
        <v>63019365377</v>
      </c>
      <c r="P34" s="13">
        <v>0</v>
      </c>
      <c r="R34" s="13">
        <v>63019365377</v>
      </c>
    </row>
    <row r="35" spans="1:18" ht="21.75" customHeight="1" x14ac:dyDescent="0.2">
      <c r="A35" s="83" t="s">
        <v>77</v>
      </c>
      <c r="B35" s="83"/>
      <c r="D35" s="16">
        <v>785413269773</v>
      </c>
      <c r="F35" s="16">
        <v>-545288902263</v>
      </c>
      <c r="H35" s="16">
        <v>-216236038</v>
      </c>
      <c r="J35" s="16">
        <v>239908131472</v>
      </c>
      <c r="L35" s="16">
        <v>4967054023285</v>
      </c>
      <c r="N35" s="16">
        <v>-2797458331351</v>
      </c>
      <c r="P35" s="16">
        <v>573338532993</v>
      </c>
      <c r="R35" s="16">
        <v>2742934224927</v>
      </c>
    </row>
    <row r="36" spans="1:18" ht="13.5" thickTop="1" x14ac:dyDescent="0.2"/>
    <row r="37" spans="1:18" x14ac:dyDescent="0.2">
      <c r="R37" s="21"/>
    </row>
  </sheetData>
  <mergeCells count="34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33:B33"/>
    <mergeCell ref="A34:B34"/>
    <mergeCell ref="A35:B35"/>
    <mergeCell ref="A28:B28"/>
    <mergeCell ref="A29:B29"/>
    <mergeCell ref="A30:B30"/>
    <mergeCell ref="A31:B31"/>
    <mergeCell ref="A32:B32"/>
  </mergeCells>
  <pageMargins left="0.39" right="0.39" top="0.39" bottom="0.39" header="0" footer="0"/>
  <pageSetup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128"/>
  <sheetViews>
    <sheetView rightToLeft="1" tabSelected="1" view="pageBreakPreview" zoomScaleNormal="100" zoomScaleSheetLayoutView="100" workbookViewId="0">
      <selection activeCell="M6" sqref="M6:M7"/>
    </sheetView>
  </sheetViews>
  <sheetFormatPr defaultRowHeight="12.75" x14ac:dyDescent="0.2"/>
  <cols>
    <col min="1" max="1" width="9" style="41" bestFit="1" customWidth="1"/>
    <col min="2" max="2" width="21.85546875" style="41" customWidth="1"/>
    <col min="3" max="3" width="1.28515625" style="41" customWidth="1"/>
    <col min="4" max="4" width="12" style="41" bestFit="1" customWidth="1"/>
    <col min="5" max="5" width="1.28515625" style="41" customWidth="1"/>
    <col min="6" max="6" width="35.85546875" style="41" bestFit="1" customWidth="1"/>
    <col min="7" max="7" width="1.28515625" style="41" customWidth="1"/>
    <col min="8" max="8" width="14.7109375" style="41" bestFit="1" customWidth="1"/>
    <col min="9" max="9" width="1.28515625" style="41" customWidth="1"/>
    <col min="10" max="10" width="22" style="41" bestFit="1" customWidth="1"/>
    <col min="11" max="11" width="1" style="41" customWidth="1"/>
    <col min="12" max="12" width="1.28515625" style="41" customWidth="1"/>
    <col min="13" max="13" width="32.28515625" style="41" customWidth="1"/>
    <col min="14" max="14" width="1.28515625" style="41" customWidth="1"/>
    <col min="15" max="15" width="29.85546875" style="41" bestFit="1" customWidth="1"/>
    <col min="16" max="16" width="1.28515625" style="41" customWidth="1"/>
    <col min="17" max="17" width="9.7109375" style="41" bestFit="1" customWidth="1"/>
    <col min="18" max="18" width="1.28515625" style="41" customWidth="1"/>
    <col min="19" max="19" width="43" style="41" bestFit="1" customWidth="1"/>
    <col min="20" max="20" width="0.28515625" style="41" customWidth="1"/>
    <col min="21" max="21" width="9.140625" style="41"/>
    <col min="22" max="22" width="14.85546875" style="41" bestFit="1" customWidth="1"/>
    <col min="23" max="23" width="9.140625" style="41"/>
    <col min="24" max="24" width="13.85546875" style="41" bestFit="1" customWidth="1"/>
    <col min="25" max="16384" width="9.140625" style="41"/>
  </cols>
  <sheetData>
    <row r="1" spans="1:22" ht="29.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22" ht="21.75" customHeight="1" x14ac:dyDescent="0.2">
      <c r="A2" s="97" t="s">
        <v>203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22" ht="21.75" customHeight="1" x14ac:dyDescent="0.2">
      <c r="A3" s="97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</row>
    <row r="4" spans="1:22" ht="14.45" customHeight="1" x14ac:dyDescent="0.2"/>
    <row r="5" spans="1:22" ht="23.25" customHeight="1" x14ac:dyDescent="0.2">
      <c r="A5" s="42" t="s">
        <v>262</v>
      </c>
      <c r="B5" s="98" t="s">
        <v>263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V5" s="43"/>
    </row>
    <row r="6" spans="1:22" ht="29.1" customHeight="1" x14ac:dyDescent="0.2">
      <c r="M6" s="105" t="s">
        <v>264</v>
      </c>
      <c r="S6" s="103" t="s">
        <v>265</v>
      </c>
      <c r="V6" s="43"/>
    </row>
    <row r="7" spans="1:22" ht="35.25" customHeight="1" x14ac:dyDescent="0.2">
      <c r="A7" s="100" t="s">
        <v>266</v>
      </c>
      <c r="B7" s="100"/>
      <c r="D7" s="29" t="s">
        <v>267</v>
      </c>
      <c r="F7" s="29" t="s">
        <v>268</v>
      </c>
      <c r="H7" s="29" t="s">
        <v>92</v>
      </c>
      <c r="J7" s="29" t="s">
        <v>269</v>
      </c>
      <c r="K7" s="44"/>
      <c r="M7" s="103"/>
      <c r="O7" s="45" t="s">
        <v>333</v>
      </c>
      <c r="Q7" s="29" t="s">
        <v>270</v>
      </c>
      <c r="S7" s="103"/>
      <c r="V7" s="46"/>
    </row>
    <row r="8" spans="1:22" ht="21" x14ac:dyDescent="0.2">
      <c r="A8" s="104" t="s">
        <v>334</v>
      </c>
      <c r="B8" s="104"/>
      <c r="D8" s="48" t="s">
        <v>271</v>
      </c>
      <c r="F8" s="47" t="s">
        <v>335</v>
      </c>
      <c r="H8" s="49">
        <v>7295000</v>
      </c>
      <c r="I8" s="50"/>
      <c r="J8" s="51">
        <f t="shared" ref="J8:J17" si="0">H8*1000000</f>
        <v>7295000000000</v>
      </c>
      <c r="K8" s="50"/>
      <c r="L8" s="50"/>
      <c r="M8" s="52">
        <v>359296730000</v>
      </c>
      <c r="O8" s="53" t="s">
        <v>336</v>
      </c>
      <c r="Q8" s="54">
        <v>0.19</v>
      </c>
      <c r="S8" s="55">
        <v>0.36120000000000002</v>
      </c>
      <c r="V8" s="43"/>
    </row>
    <row r="9" spans="1:22" ht="21" x14ac:dyDescent="0.2">
      <c r="A9" s="102" t="s">
        <v>334</v>
      </c>
      <c r="B9" s="102"/>
      <c r="D9" s="56" t="s">
        <v>271</v>
      </c>
      <c r="F9" s="44" t="s">
        <v>337</v>
      </c>
      <c r="H9" s="51">
        <v>1380000</v>
      </c>
      <c r="I9" s="50"/>
      <c r="J9" s="51">
        <f t="shared" si="0"/>
        <v>1380000000000</v>
      </c>
      <c r="K9" s="50"/>
      <c r="L9" s="50"/>
      <c r="M9" s="52">
        <v>24106312603</v>
      </c>
      <c r="O9" s="53" t="s">
        <v>338</v>
      </c>
      <c r="Q9" s="54">
        <v>0.19</v>
      </c>
      <c r="S9" s="55">
        <v>0.36</v>
      </c>
      <c r="V9" s="46"/>
    </row>
    <row r="10" spans="1:22" ht="21" x14ac:dyDescent="0.2">
      <c r="A10" s="102" t="s">
        <v>334</v>
      </c>
      <c r="B10" s="102"/>
      <c r="D10" s="56" t="s">
        <v>271</v>
      </c>
      <c r="F10" s="44" t="s">
        <v>144</v>
      </c>
      <c r="H10" s="51">
        <v>2270000</v>
      </c>
      <c r="I10" s="50"/>
      <c r="J10" s="51">
        <f t="shared" si="0"/>
        <v>2270000000000</v>
      </c>
      <c r="K10" s="50"/>
      <c r="L10" s="50"/>
      <c r="M10" s="52">
        <v>129154676788</v>
      </c>
      <c r="O10" s="53" t="s">
        <v>339</v>
      </c>
      <c r="Q10" s="54">
        <v>0.23</v>
      </c>
      <c r="S10" s="54">
        <v>0.41</v>
      </c>
      <c r="V10" s="43"/>
    </row>
    <row r="11" spans="1:22" ht="21" x14ac:dyDescent="0.2">
      <c r="A11" s="102" t="s">
        <v>334</v>
      </c>
      <c r="B11" s="102"/>
      <c r="D11" s="56" t="s">
        <v>271</v>
      </c>
      <c r="F11" s="44" t="s">
        <v>340</v>
      </c>
      <c r="H11" s="51">
        <v>440000</v>
      </c>
      <c r="I11" s="50"/>
      <c r="J11" s="51">
        <f t="shared" si="0"/>
        <v>440000000000</v>
      </c>
      <c r="K11" s="50"/>
      <c r="L11" s="50"/>
      <c r="M11" s="52">
        <v>39368371420</v>
      </c>
      <c r="O11" s="53" t="s">
        <v>341</v>
      </c>
      <c r="Q11" s="54">
        <v>0.23</v>
      </c>
      <c r="S11" s="55">
        <v>0.38</v>
      </c>
      <c r="V11" s="46"/>
    </row>
    <row r="12" spans="1:22" ht="21" x14ac:dyDescent="0.2">
      <c r="A12" s="102" t="s">
        <v>334</v>
      </c>
      <c r="B12" s="102"/>
      <c r="D12" s="56" t="s">
        <v>271</v>
      </c>
      <c r="F12" s="44" t="s">
        <v>177</v>
      </c>
      <c r="H12" s="51">
        <v>150000</v>
      </c>
      <c r="I12" s="50"/>
      <c r="J12" s="51">
        <f t="shared" si="0"/>
        <v>150000000000</v>
      </c>
      <c r="K12" s="50"/>
      <c r="L12" s="50"/>
      <c r="M12" s="52">
        <v>9206868120</v>
      </c>
      <c r="O12" s="53" t="s">
        <v>342</v>
      </c>
      <c r="Q12" s="54">
        <v>0.34</v>
      </c>
      <c r="S12" s="55">
        <v>0.38</v>
      </c>
      <c r="V12" s="46"/>
    </row>
    <row r="13" spans="1:22" ht="21" x14ac:dyDescent="0.2">
      <c r="A13" s="102" t="s">
        <v>334</v>
      </c>
      <c r="B13" s="102"/>
      <c r="D13" s="56" t="s">
        <v>271</v>
      </c>
      <c r="F13" s="44" t="s">
        <v>343</v>
      </c>
      <c r="H13" s="51">
        <v>3500000</v>
      </c>
      <c r="I13" s="50"/>
      <c r="J13" s="51">
        <f t="shared" si="0"/>
        <v>3500000000000</v>
      </c>
      <c r="K13" s="50"/>
      <c r="L13" s="50"/>
      <c r="M13" s="52">
        <v>41061501360</v>
      </c>
      <c r="O13" s="53" t="s">
        <v>344</v>
      </c>
      <c r="Q13" s="54">
        <v>0.23</v>
      </c>
      <c r="S13" s="55">
        <v>0.435</v>
      </c>
      <c r="V13" s="43"/>
    </row>
    <row r="14" spans="1:22" ht="21" x14ac:dyDescent="0.2">
      <c r="A14" s="102" t="s">
        <v>334</v>
      </c>
      <c r="B14" s="102"/>
      <c r="D14" s="56" t="s">
        <v>271</v>
      </c>
      <c r="F14" s="44" t="s">
        <v>135</v>
      </c>
      <c r="H14" s="51">
        <f>1300000-3000</f>
        <v>1297000</v>
      </c>
      <c r="I14" s="50"/>
      <c r="J14" s="51">
        <f t="shared" si="0"/>
        <v>1297000000000</v>
      </c>
      <c r="K14" s="50"/>
      <c r="L14" s="50"/>
      <c r="M14" s="52">
        <v>67187162032</v>
      </c>
      <c r="O14" s="53" t="s">
        <v>345</v>
      </c>
      <c r="Q14" s="54">
        <v>0.23</v>
      </c>
      <c r="S14" s="55">
        <v>0.38</v>
      </c>
      <c r="V14" s="46"/>
    </row>
    <row r="15" spans="1:22" ht="21" x14ac:dyDescent="0.2">
      <c r="A15" s="102" t="s">
        <v>334</v>
      </c>
      <c r="B15" s="102"/>
      <c r="D15" s="56" t="s">
        <v>271</v>
      </c>
      <c r="F15" s="44" t="s">
        <v>132</v>
      </c>
      <c r="H15" s="51">
        <v>1500000</v>
      </c>
      <c r="I15" s="50"/>
      <c r="J15" s="51">
        <f t="shared" si="0"/>
        <v>1500000000000</v>
      </c>
      <c r="K15" s="50"/>
      <c r="L15" s="50"/>
      <c r="M15" s="52">
        <v>30786637475</v>
      </c>
      <c r="O15" s="53" t="s">
        <v>346</v>
      </c>
      <c r="Q15" s="54">
        <v>0.26</v>
      </c>
      <c r="S15" s="55">
        <v>0.39</v>
      </c>
      <c r="V15" s="46"/>
    </row>
    <row r="16" spans="1:22" ht="21" x14ac:dyDescent="0.2">
      <c r="A16" s="44"/>
      <c r="B16" s="44"/>
      <c r="D16" s="56"/>
      <c r="F16" s="44" t="s">
        <v>347</v>
      </c>
      <c r="H16" s="51">
        <v>1500000</v>
      </c>
      <c r="I16" s="50"/>
      <c r="J16" s="51">
        <f t="shared" si="0"/>
        <v>1500000000000</v>
      </c>
      <c r="K16" s="50"/>
      <c r="L16" s="50"/>
      <c r="M16" s="52">
        <v>92203039659</v>
      </c>
      <c r="O16" s="53" t="s">
        <v>348</v>
      </c>
      <c r="Q16" s="54">
        <v>0.23</v>
      </c>
      <c r="S16" s="55">
        <v>0.41</v>
      </c>
      <c r="V16" s="46"/>
    </row>
    <row r="17" spans="1:24" ht="21" x14ac:dyDescent="0.2">
      <c r="A17" s="102" t="s">
        <v>334</v>
      </c>
      <c r="B17" s="102"/>
      <c r="D17" s="56" t="s">
        <v>271</v>
      </c>
      <c r="F17" s="44" t="s">
        <v>349</v>
      </c>
      <c r="H17" s="51">
        <v>1549999</v>
      </c>
      <c r="I17" s="50"/>
      <c r="J17" s="51">
        <f t="shared" si="0"/>
        <v>1549999000000</v>
      </c>
      <c r="K17" s="50"/>
      <c r="L17" s="50"/>
      <c r="M17" s="52">
        <v>96744856380</v>
      </c>
      <c r="O17" s="53" t="s">
        <v>350</v>
      </c>
      <c r="Q17" s="54">
        <v>0.23</v>
      </c>
      <c r="S17" s="55">
        <v>0.41</v>
      </c>
      <c r="V17" s="43"/>
    </row>
    <row r="18" spans="1:24" ht="21" x14ac:dyDescent="0.2">
      <c r="A18" s="102" t="s">
        <v>351</v>
      </c>
      <c r="B18" s="102"/>
      <c r="D18" s="44" t="s">
        <v>96</v>
      </c>
      <c r="F18" s="44" t="s">
        <v>352</v>
      </c>
      <c r="H18" s="51">
        <v>282167044</v>
      </c>
      <c r="I18" s="50"/>
      <c r="J18" s="51">
        <v>500150239830</v>
      </c>
      <c r="K18" s="50"/>
      <c r="L18" s="50"/>
      <c r="M18" s="52">
        <v>26688048480</v>
      </c>
      <c r="O18" s="53" t="s">
        <v>353</v>
      </c>
      <c r="Q18" s="54" t="s">
        <v>96</v>
      </c>
      <c r="S18" s="55">
        <v>0.38700000000000001</v>
      </c>
      <c r="V18" s="43"/>
      <c r="W18" s="57"/>
      <c r="X18" s="57"/>
    </row>
    <row r="19" spans="1:24" ht="21" x14ac:dyDescent="0.2">
      <c r="A19" s="44"/>
      <c r="B19" s="44"/>
      <c r="D19" s="44" t="s">
        <v>96</v>
      </c>
      <c r="F19" s="44" t="s">
        <v>354</v>
      </c>
      <c r="H19" s="51">
        <v>22976885</v>
      </c>
      <c r="I19" s="50"/>
      <c r="J19" s="51">
        <v>500150239830</v>
      </c>
      <c r="K19" s="50"/>
      <c r="L19" s="50"/>
      <c r="M19" s="52">
        <v>5810416308</v>
      </c>
      <c r="O19" s="53" t="s">
        <v>355</v>
      </c>
      <c r="Q19" s="54" t="s">
        <v>96</v>
      </c>
      <c r="S19" s="55">
        <v>0.41</v>
      </c>
      <c r="V19" s="43"/>
      <c r="W19" s="57"/>
      <c r="X19" s="57"/>
    </row>
    <row r="20" spans="1:24" ht="21" x14ac:dyDescent="0.2">
      <c r="A20" s="102" t="s">
        <v>356</v>
      </c>
      <c r="B20" s="102"/>
      <c r="D20" s="44" t="s">
        <v>96</v>
      </c>
      <c r="F20" s="44" t="s">
        <v>357</v>
      </c>
      <c r="H20" s="51">
        <v>2706888</v>
      </c>
      <c r="I20" s="50"/>
      <c r="J20" s="51">
        <v>2500000550160</v>
      </c>
      <c r="K20" s="50"/>
      <c r="L20" s="50"/>
      <c r="M20" s="52">
        <v>113396139694</v>
      </c>
      <c r="O20" s="53" t="s">
        <v>358</v>
      </c>
      <c r="Q20" s="54">
        <v>0.23</v>
      </c>
      <c r="S20" s="58">
        <v>0.38179999999999997</v>
      </c>
      <c r="V20" s="46"/>
    </row>
    <row r="21" spans="1:24" ht="21" x14ac:dyDescent="0.2">
      <c r="A21" s="102" t="s">
        <v>334</v>
      </c>
      <c r="B21" s="102"/>
      <c r="D21" s="44" t="s">
        <v>96</v>
      </c>
      <c r="F21" s="44" t="s">
        <v>138</v>
      </c>
      <c r="H21" s="51">
        <v>2000000</v>
      </c>
      <c r="I21" s="50"/>
      <c r="J21" s="51">
        <v>2000000000000</v>
      </c>
      <c r="K21" s="50"/>
      <c r="L21" s="50"/>
      <c r="M21" s="52">
        <v>112363309552</v>
      </c>
      <c r="O21" s="53" t="s">
        <v>359</v>
      </c>
      <c r="Q21" s="55">
        <v>0.23</v>
      </c>
      <c r="S21" s="55">
        <v>0.4</v>
      </c>
      <c r="V21" s="43"/>
    </row>
    <row r="22" spans="1:24" ht="21" x14ac:dyDescent="0.2">
      <c r="A22" s="102" t="s">
        <v>334</v>
      </c>
      <c r="B22" s="102"/>
      <c r="D22" s="44" t="s">
        <v>96</v>
      </c>
      <c r="F22" s="44" t="s">
        <v>360</v>
      </c>
      <c r="H22" s="51">
        <v>1500000</v>
      </c>
      <c r="I22" s="50"/>
      <c r="J22" s="51">
        <f>H22*1000000</f>
        <v>1500000000000</v>
      </c>
      <c r="K22" s="50"/>
      <c r="L22" s="50"/>
      <c r="M22" s="52">
        <v>40738212360</v>
      </c>
      <c r="O22" s="53" t="s">
        <v>361</v>
      </c>
      <c r="Q22" s="55">
        <v>0.23</v>
      </c>
      <c r="S22" s="55">
        <v>0.41</v>
      </c>
      <c r="V22" s="43"/>
    </row>
    <row r="23" spans="1:24" ht="21" x14ac:dyDescent="0.2">
      <c r="A23" s="102" t="s">
        <v>334</v>
      </c>
      <c r="B23" s="102"/>
      <c r="D23" s="44" t="s">
        <v>96</v>
      </c>
      <c r="F23" s="44" t="s">
        <v>362</v>
      </c>
      <c r="H23" s="51">
        <v>2000000</v>
      </c>
      <c r="I23" s="50"/>
      <c r="J23" s="51">
        <f>H23*1000000</f>
        <v>2000000000000</v>
      </c>
      <c r="K23" s="50"/>
      <c r="L23" s="50"/>
      <c r="M23" s="52">
        <v>34875956146</v>
      </c>
      <c r="O23" s="53" t="s">
        <v>363</v>
      </c>
      <c r="Q23" s="55">
        <v>0.23</v>
      </c>
      <c r="S23" s="55">
        <v>0.41</v>
      </c>
      <c r="V23" s="43"/>
    </row>
    <row r="24" spans="1:24" ht="21.75" thickBot="1" x14ac:dyDescent="0.5">
      <c r="A24" s="44"/>
      <c r="B24" s="44"/>
      <c r="D24" s="44"/>
      <c r="F24" s="44"/>
      <c r="H24" s="51"/>
      <c r="I24" s="50"/>
      <c r="J24" s="59">
        <f>SUM(J8:J23)</f>
        <v>29882300029820</v>
      </c>
      <c r="K24" s="50"/>
      <c r="L24" s="50"/>
      <c r="M24" s="60">
        <f>SUM(M8:M23)</f>
        <v>1222988238377</v>
      </c>
      <c r="Q24" s="54"/>
      <c r="S24" s="54"/>
      <c r="V24" s="61"/>
    </row>
    <row r="25" spans="1:24" ht="14.45" customHeight="1" thickTop="1" x14ac:dyDescent="0.2">
      <c r="A25" s="44"/>
      <c r="B25" s="44"/>
      <c r="D25" s="44"/>
      <c r="F25" s="44"/>
      <c r="H25" s="62"/>
      <c r="J25" s="62"/>
      <c r="M25" s="62"/>
      <c r="Q25" s="63"/>
      <c r="S25" s="63"/>
      <c r="V25" s="46"/>
    </row>
    <row r="26" spans="1:24" ht="14.45" customHeight="1" x14ac:dyDescent="0.2">
      <c r="A26" s="44"/>
      <c r="B26" s="44"/>
      <c r="D26" s="44"/>
      <c r="F26" s="44"/>
      <c r="H26" s="62"/>
      <c r="J26" s="62"/>
      <c r="M26" s="62"/>
      <c r="Q26" s="64"/>
      <c r="S26" s="63"/>
      <c r="V26" s="43"/>
    </row>
    <row r="27" spans="1:24" ht="14.45" customHeight="1" x14ac:dyDescent="0.2">
      <c r="A27" s="44"/>
      <c r="B27" s="44"/>
      <c r="D27" s="44"/>
      <c r="F27" s="44"/>
      <c r="H27" s="62"/>
      <c r="J27" s="62"/>
      <c r="M27" s="62"/>
      <c r="Q27" s="64"/>
      <c r="S27" s="63"/>
      <c r="V27" s="46"/>
    </row>
    <row r="28" spans="1:24" ht="14.45" customHeight="1" x14ac:dyDescent="0.2">
      <c r="A28" s="44"/>
      <c r="B28" s="44"/>
      <c r="D28" s="44"/>
      <c r="F28" s="44"/>
      <c r="H28" s="62"/>
      <c r="J28" s="62"/>
      <c r="M28" s="62"/>
      <c r="Q28" s="65"/>
      <c r="S28" s="63"/>
      <c r="V28" s="43"/>
    </row>
    <row r="29" spans="1:24" ht="14.45" customHeight="1" x14ac:dyDescent="0.2">
      <c r="A29" s="44"/>
      <c r="B29" s="44"/>
      <c r="D29" s="44"/>
      <c r="F29" s="44"/>
      <c r="H29" s="62"/>
      <c r="J29" s="62"/>
      <c r="M29" s="62"/>
      <c r="Q29" s="63"/>
      <c r="S29" s="63"/>
      <c r="V29" s="43"/>
    </row>
    <row r="30" spans="1:24" ht="14.45" customHeight="1" x14ac:dyDescent="0.2">
      <c r="A30" s="44"/>
      <c r="B30" s="44"/>
      <c r="D30" s="44"/>
      <c r="F30" s="44"/>
      <c r="H30" s="62"/>
      <c r="J30" s="62"/>
      <c r="M30" s="62"/>
      <c r="Q30" s="63"/>
      <c r="S30" s="63"/>
      <c r="V30" s="46"/>
    </row>
    <row r="31" spans="1:24" ht="14.45" customHeight="1" x14ac:dyDescent="0.45">
      <c r="M31" s="61"/>
      <c r="O31" s="61"/>
      <c r="V31" s="46"/>
    </row>
    <row r="32" spans="1:24" ht="14.45" customHeight="1" x14ac:dyDescent="0.45">
      <c r="M32" s="61"/>
      <c r="O32" s="66"/>
      <c r="V32" s="43"/>
    </row>
    <row r="33" spans="6:22" ht="14.45" customHeight="1" x14ac:dyDescent="0.45">
      <c r="F33" s="67"/>
      <c r="M33" s="66"/>
      <c r="O33" s="67"/>
      <c r="S33" s="57"/>
      <c r="V33" s="43"/>
    </row>
    <row r="34" spans="6:22" ht="14.45" customHeight="1" x14ac:dyDescent="0.2">
      <c r="F34" s="68"/>
      <c r="J34" s="57"/>
      <c r="M34" s="57"/>
      <c r="O34" s="68"/>
      <c r="Q34" s="67"/>
      <c r="S34" s="57"/>
      <c r="V34" s="46"/>
    </row>
    <row r="35" spans="6:22" ht="14.45" customHeight="1" x14ac:dyDescent="0.2">
      <c r="F35" s="68"/>
      <c r="J35" s="67"/>
      <c r="M35" s="57"/>
      <c r="O35" s="68"/>
      <c r="Q35" s="67"/>
      <c r="S35" s="67"/>
      <c r="V35" s="46"/>
    </row>
    <row r="36" spans="6:22" ht="14.45" customHeight="1" x14ac:dyDescent="0.2">
      <c r="F36" s="68"/>
      <c r="J36" s="67"/>
      <c r="M36" s="68"/>
      <c r="O36" s="68"/>
      <c r="Q36" s="67"/>
      <c r="S36" s="67"/>
      <c r="V36" s="46"/>
    </row>
    <row r="37" spans="6:22" ht="14.45" customHeight="1" x14ac:dyDescent="0.2">
      <c r="F37" s="68"/>
      <c r="J37" s="67"/>
      <c r="M37" s="67"/>
      <c r="O37" s="68"/>
      <c r="Q37" s="68"/>
      <c r="S37" s="67"/>
      <c r="V37" s="43"/>
    </row>
    <row r="38" spans="6:22" ht="14.45" customHeight="1" x14ac:dyDescent="0.2">
      <c r="F38" s="68"/>
      <c r="J38" s="67"/>
      <c r="M38" s="68"/>
      <c r="O38" s="68"/>
      <c r="Q38" s="68"/>
      <c r="S38" s="67"/>
      <c r="V38" s="43"/>
    </row>
    <row r="39" spans="6:22" ht="14.45" customHeight="1" x14ac:dyDescent="0.2">
      <c r="F39" s="68"/>
      <c r="J39" s="68"/>
      <c r="M39" s="68"/>
      <c r="O39" s="68"/>
      <c r="Q39" s="68"/>
      <c r="S39" s="68"/>
      <c r="V39" s="46"/>
    </row>
    <row r="40" spans="6:22" ht="14.45" customHeight="1" x14ac:dyDescent="0.2">
      <c r="F40" s="67"/>
      <c r="J40" s="68"/>
      <c r="M40" s="68"/>
      <c r="O40" s="67"/>
      <c r="Q40" s="67"/>
      <c r="S40" s="68"/>
      <c r="V40" s="43"/>
    </row>
    <row r="41" spans="6:22" ht="14.45" customHeight="1" x14ac:dyDescent="0.2">
      <c r="F41" s="67"/>
      <c r="J41" s="68"/>
      <c r="M41" s="68"/>
      <c r="O41" s="67"/>
      <c r="Q41" s="67"/>
      <c r="S41" s="67"/>
      <c r="V41" s="46"/>
    </row>
    <row r="42" spans="6:22" ht="14.45" customHeight="1" x14ac:dyDescent="0.2">
      <c r="F42" s="67"/>
      <c r="J42" s="69"/>
      <c r="M42" s="68"/>
      <c r="O42" s="67"/>
      <c r="Q42" s="67"/>
      <c r="S42" s="67"/>
      <c r="V42" s="43"/>
    </row>
    <row r="43" spans="6:22" ht="14.45" customHeight="1" x14ac:dyDescent="0.2">
      <c r="F43" s="67"/>
      <c r="J43" s="67"/>
      <c r="M43" s="68"/>
      <c r="O43" s="67"/>
      <c r="Q43" s="67"/>
      <c r="S43" s="67"/>
      <c r="V43" s="43"/>
    </row>
    <row r="44" spans="6:22" ht="14.45" customHeight="1" x14ac:dyDescent="0.2">
      <c r="F44" s="68"/>
      <c r="J44" s="67"/>
      <c r="M44" s="67"/>
      <c r="O44" s="68"/>
      <c r="Q44" s="67"/>
      <c r="S44" s="67"/>
      <c r="V44" s="46"/>
    </row>
    <row r="45" spans="6:22" ht="14.45" customHeight="1" x14ac:dyDescent="0.2">
      <c r="F45" s="68"/>
      <c r="J45" s="67"/>
      <c r="M45" s="67"/>
      <c r="O45" s="68"/>
      <c r="Q45" s="68"/>
      <c r="S45" s="67"/>
      <c r="V45" s="46"/>
    </row>
    <row r="46" spans="6:22" ht="14.45" customHeight="1" x14ac:dyDescent="0.2">
      <c r="F46" s="68"/>
      <c r="J46" s="67"/>
      <c r="M46" s="67"/>
      <c r="O46" s="68"/>
      <c r="Q46" s="68"/>
      <c r="S46" s="68"/>
      <c r="V46" s="43"/>
    </row>
    <row r="47" spans="6:22" ht="14.45" customHeight="1" x14ac:dyDescent="0.2">
      <c r="F47" s="67"/>
      <c r="J47" s="68"/>
      <c r="M47" s="67"/>
      <c r="O47" s="67"/>
      <c r="Q47" s="67"/>
      <c r="S47" s="68"/>
      <c r="V47" s="46"/>
    </row>
    <row r="48" spans="6:22" ht="14.45" customHeight="1" x14ac:dyDescent="0.2">
      <c r="F48" s="67"/>
      <c r="J48" s="68"/>
      <c r="M48" s="68"/>
      <c r="O48" s="67"/>
      <c r="Q48" s="67"/>
      <c r="S48" s="67"/>
      <c r="V48" s="43"/>
    </row>
    <row r="49" spans="6:22" ht="14.45" customHeight="1" x14ac:dyDescent="0.2">
      <c r="F49" s="67"/>
      <c r="J49" s="67"/>
      <c r="M49" s="68"/>
      <c r="O49" s="67"/>
      <c r="Q49" s="68"/>
      <c r="S49" s="67"/>
      <c r="V49" s="46"/>
    </row>
    <row r="50" spans="6:22" ht="14.45" customHeight="1" x14ac:dyDescent="0.2">
      <c r="F50" s="67"/>
      <c r="J50" s="67"/>
      <c r="M50" s="68"/>
      <c r="O50" s="67"/>
      <c r="Q50" s="68"/>
      <c r="S50" s="67"/>
      <c r="V50" s="46"/>
    </row>
    <row r="51" spans="6:22" ht="14.45" customHeight="1" x14ac:dyDescent="0.2">
      <c r="F51" s="67"/>
      <c r="J51" s="68"/>
      <c r="M51" s="67"/>
      <c r="O51" s="67"/>
      <c r="Q51" s="67"/>
      <c r="S51" s="67"/>
      <c r="V51" s="43"/>
    </row>
    <row r="52" spans="6:22" ht="14.45" customHeight="1" x14ac:dyDescent="0.2">
      <c r="F52" s="68"/>
      <c r="J52" s="68"/>
      <c r="M52" s="67"/>
      <c r="O52" s="68"/>
      <c r="Q52" s="68"/>
      <c r="S52" s="67"/>
      <c r="V52" s="43"/>
    </row>
    <row r="53" spans="6:22" ht="14.45" customHeight="1" x14ac:dyDescent="0.2">
      <c r="F53" s="68"/>
      <c r="J53" s="67"/>
      <c r="M53" s="67"/>
      <c r="O53" s="68"/>
      <c r="Q53" s="68"/>
      <c r="S53" s="68"/>
      <c r="V53" s="46"/>
    </row>
    <row r="54" spans="6:22" ht="14.45" customHeight="1" x14ac:dyDescent="0.2">
      <c r="F54" s="67"/>
      <c r="J54" s="68"/>
      <c r="M54" s="67"/>
      <c r="O54" s="67"/>
      <c r="Q54" s="67"/>
      <c r="S54" s="68"/>
      <c r="V54" s="43"/>
    </row>
    <row r="55" spans="6:22" ht="14.45" customHeight="1" x14ac:dyDescent="0.2">
      <c r="F55" s="67"/>
      <c r="J55" s="68"/>
      <c r="M55" s="67"/>
      <c r="O55" s="67"/>
      <c r="Q55" s="67"/>
      <c r="S55" s="67"/>
      <c r="V55" s="46"/>
    </row>
    <row r="56" spans="6:22" ht="14.45" customHeight="1" x14ac:dyDescent="0.2">
      <c r="F56" s="68"/>
      <c r="J56" s="67"/>
      <c r="M56" s="68"/>
      <c r="O56" s="68"/>
      <c r="Q56" s="67"/>
      <c r="S56" s="67"/>
      <c r="V56" s="43"/>
    </row>
    <row r="57" spans="6:22" ht="14.45" customHeight="1" x14ac:dyDescent="0.2">
      <c r="F57" s="68"/>
      <c r="J57" s="67"/>
      <c r="M57" s="68"/>
      <c r="O57" s="69"/>
      <c r="Q57" s="67"/>
      <c r="S57" s="67"/>
      <c r="V57" s="43"/>
    </row>
    <row r="58" spans="6:22" ht="14.45" customHeight="1" x14ac:dyDescent="0.2">
      <c r="F58" s="69"/>
      <c r="J58" s="67"/>
      <c r="M58" s="67"/>
      <c r="O58" s="69"/>
      <c r="Q58" s="67"/>
      <c r="S58" s="68"/>
      <c r="V58" s="46"/>
    </row>
    <row r="59" spans="6:22" ht="14.45" customHeight="1" x14ac:dyDescent="0.2">
      <c r="F59" s="68"/>
      <c r="J59" s="67"/>
      <c r="M59" s="67"/>
      <c r="O59" s="69"/>
      <c r="Q59" s="68"/>
      <c r="S59" s="68"/>
      <c r="V59" s="46"/>
    </row>
    <row r="60" spans="6:22" ht="14.45" customHeight="1" x14ac:dyDescent="0.2">
      <c r="F60" s="68"/>
      <c r="J60" s="67"/>
      <c r="M60" s="68"/>
      <c r="O60" s="68"/>
      <c r="Q60" s="68"/>
      <c r="S60" s="68"/>
      <c r="V60" s="43"/>
    </row>
    <row r="61" spans="6:22" ht="14.45" customHeight="1" x14ac:dyDescent="0.2">
      <c r="F61" s="69"/>
      <c r="J61" s="68"/>
      <c r="M61" s="67"/>
      <c r="O61" s="69"/>
      <c r="Q61" s="67"/>
      <c r="S61" s="68"/>
      <c r="V61" s="46"/>
    </row>
    <row r="62" spans="6:22" ht="14.45" customHeight="1" x14ac:dyDescent="0.2">
      <c r="F62" s="67"/>
      <c r="J62" s="68"/>
      <c r="M62" s="68"/>
      <c r="O62" s="69"/>
      <c r="Q62" s="67"/>
      <c r="S62" s="67"/>
      <c r="V62" s="43"/>
    </row>
    <row r="63" spans="6:22" ht="14.45" customHeight="1" x14ac:dyDescent="0.2">
      <c r="F63" s="67"/>
      <c r="J63" s="67"/>
      <c r="M63" s="68"/>
      <c r="O63" s="69"/>
      <c r="Q63" s="67"/>
      <c r="S63" s="67"/>
      <c r="V63" s="46"/>
    </row>
    <row r="64" spans="6:22" ht="14.45" customHeight="1" x14ac:dyDescent="0.2">
      <c r="F64" s="67"/>
      <c r="J64" s="67"/>
      <c r="M64" s="67"/>
      <c r="O64" s="67"/>
      <c r="Q64" s="69"/>
      <c r="S64" s="67"/>
      <c r="V64" s="46"/>
    </row>
    <row r="65" spans="6:22" ht="14.45" customHeight="1" x14ac:dyDescent="0.2">
      <c r="F65" s="67"/>
      <c r="J65" s="67"/>
      <c r="M65" s="67"/>
      <c r="O65" s="67"/>
      <c r="Q65" s="69"/>
      <c r="S65" s="67"/>
      <c r="V65" s="43"/>
    </row>
    <row r="66" spans="6:22" ht="14.45" customHeight="1" x14ac:dyDescent="0.2">
      <c r="F66" s="69"/>
      <c r="J66" s="67"/>
      <c r="M66" s="67"/>
      <c r="O66" s="68"/>
      <c r="Q66" s="69"/>
      <c r="S66" s="67"/>
      <c r="V66" s="43"/>
    </row>
    <row r="67" spans="6:22" x14ac:dyDescent="0.2">
      <c r="F67" s="68"/>
      <c r="J67" s="67"/>
      <c r="M67" s="67"/>
      <c r="O67" s="68"/>
      <c r="Q67" s="68"/>
      <c r="S67" s="68"/>
      <c r="V67" s="70"/>
    </row>
    <row r="68" spans="6:22" x14ac:dyDescent="0.2">
      <c r="F68" s="69"/>
      <c r="J68" s="68"/>
      <c r="M68" s="67"/>
      <c r="O68" s="67"/>
      <c r="Q68" s="67"/>
      <c r="S68" s="68"/>
      <c r="V68" s="43"/>
    </row>
    <row r="69" spans="6:22" x14ac:dyDescent="0.2">
      <c r="F69" s="67"/>
      <c r="J69" s="68"/>
      <c r="M69" s="68"/>
      <c r="O69" s="67"/>
      <c r="Q69" s="67"/>
      <c r="S69" s="67"/>
      <c r="V69" s="46"/>
    </row>
    <row r="70" spans="6:22" x14ac:dyDescent="0.2">
      <c r="F70" s="67"/>
      <c r="J70" s="69"/>
      <c r="M70" s="68"/>
      <c r="O70" s="67"/>
      <c r="Q70" s="67"/>
      <c r="S70" s="67"/>
      <c r="V70" s="43"/>
    </row>
    <row r="71" spans="6:22" x14ac:dyDescent="0.2">
      <c r="F71" s="69"/>
      <c r="J71" s="67"/>
      <c r="M71" s="67"/>
      <c r="O71" s="67"/>
      <c r="Q71" s="67"/>
      <c r="S71" s="67"/>
      <c r="V71" s="43"/>
    </row>
    <row r="72" spans="6:22" x14ac:dyDescent="0.2">
      <c r="F72" s="67"/>
      <c r="J72" s="69"/>
      <c r="M72" s="67"/>
      <c r="O72" s="67"/>
      <c r="Q72" s="67"/>
      <c r="S72" s="69"/>
      <c r="V72" s="46"/>
    </row>
    <row r="73" spans="6:22" x14ac:dyDescent="0.2">
      <c r="F73" s="69"/>
      <c r="J73" s="69"/>
      <c r="M73" s="67"/>
      <c r="O73" s="68"/>
      <c r="Q73" s="68"/>
      <c r="S73" s="67"/>
      <c r="V73" s="46"/>
    </row>
    <row r="74" spans="6:22" x14ac:dyDescent="0.2">
      <c r="F74" s="68"/>
      <c r="J74" s="69"/>
      <c r="M74" s="67"/>
      <c r="O74" s="68"/>
      <c r="Q74" s="68"/>
      <c r="S74" s="68"/>
      <c r="V74" s="43"/>
    </row>
    <row r="75" spans="6:22" x14ac:dyDescent="0.2">
      <c r="F75" s="67"/>
      <c r="J75" s="69"/>
      <c r="M75" s="67"/>
      <c r="O75" s="67"/>
      <c r="Q75" s="67"/>
      <c r="S75" s="68"/>
      <c r="V75" s="46"/>
    </row>
    <row r="76" spans="6:22" x14ac:dyDescent="0.2">
      <c r="F76" s="69"/>
      <c r="J76" s="69"/>
      <c r="M76" s="69"/>
      <c r="O76" s="67"/>
      <c r="Q76" s="67"/>
      <c r="S76" s="69"/>
      <c r="V76" s="46"/>
    </row>
    <row r="77" spans="6:22" x14ac:dyDescent="0.2">
      <c r="F77" s="67"/>
      <c r="J77" s="69"/>
      <c r="M77" s="69"/>
      <c r="O77" s="67"/>
      <c r="Q77" s="67"/>
      <c r="S77" s="67"/>
      <c r="V77" s="43"/>
    </row>
    <row r="78" spans="6:22" x14ac:dyDescent="0.2">
      <c r="F78" s="69"/>
      <c r="J78" s="67"/>
      <c r="M78" s="69"/>
      <c r="O78" s="67"/>
      <c r="Q78" s="67"/>
      <c r="S78" s="67"/>
      <c r="V78" s="46"/>
    </row>
    <row r="79" spans="6:22" x14ac:dyDescent="0.2">
      <c r="F79" s="69"/>
      <c r="J79" s="69"/>
      <c r="M79" s="67"/>
      <c r="O79" s="67"/>
      <c r="Q79" s="69"/>
      <c r="S79" s="67"/>
      <c r="V79" s="43"/>
    </row>
    <row r="80" spans="6:22" x14ac:dyDescent="0.2">
      <c r="F80" s="69"/>
      <c r="J80" s="69"/>
      <c r="M80" s="67"/>
      <c r="O80" s="68"/>
      <c r="Q80" s="68"/>
      <c r="S80" s="69"/>
      <c r="V80" s="43"/>
    </row>
    <row r="81" spans="6:22" x14ac:dyDescent="0.2">
      <c r="F81" s="69"/>
      <c r="J81" s="69"/>
      <c r="M81" s="67"/>
      <c r="O81" s="68"/>
      <c r="Q81" s="68"/>
      <c r="S81" s="69"/>
      <c r="V81" s="46"/>
    </row>
    <row r="82" spans="6:22" x14ac:dyDescent="0.2">
      <c r="F82" s="69"/>
      <c r="J82" s="69"/>
      <c r="M82" s="67"/>
      <c r="O82" s="67"/>
      <c r="Q82" s="67"/>
      <c r="S82" s="69"/>
      <c r="V82" s="43"/>
    </row>
    <row r="83" spans="6:22" x14ac:dyDescent="0.2">
      <c r="F83" s="69"/>
      <c r="J83" s="69"/>
      <c r="M83" s="68"/>
      <c r="O83" s="69"/>
      <c r="Q83" s="67"/>
      <c r="S83" s="69"/>
      <c r="V83" s="46"/>
    </row>
    <row r="84" spans="6:22" x14ac:dyDescent="0.2">
      <c r="F84" s="69"/>
      <c r="J84" s="69"/>
      <c r="M84" s="68"/>
      <c r="O84" s="67"/>
      <c r="Q84" s="69"/>
      <c r="S84" s="69"/>
      <c r="V84" s="43"/>
    </row>
    <row r="85" spans="6:22" x14ac:dyDescent="0.2">
      <c r="F85" s="69"/>
      <c r="J85" s="69"/>
      <c r="M85" s="69"/>
      <c r="O85" s="67"/>
      <c r="Q85" s="69"/>
      <c r="V85" s="43"/>
    </row>
    <row r="86" spans="6:22" x14ac:dyDescent="0.2">
      <c r="F86" s="69"/>
      <c r="J86" s="69"/>
      <c r="M86" s="69"/>
      <c r="O86" s="67"/>
      <c r="Q86" s="69"/>
      <c r="V86" s="46"/>
    </row>
    <row r="87" spans="6:22" x14ac:dyDescent="0.2">
      <c r="F87" s="68"/>
      <c r="J87" s="69"/>
      <c r="M87" s="67"/>
      <c r="O87" s="68"/>
      <c r="Q87" s="69"/>
      <c r="V87" s="46"/>
    </row>
    <row r="88" spans="6:22" x14ac:dyDescent="0.2">
      <c r="F88" s="69"/>
      <c r="J88" s="69"/>
      <c r="M88" s="69"/>
      <c r="O88" s="68"/>
      <c r="Q88" s="69"/>
      <c r="V88" s="43"/>
    </row>
    <row r="89" spans="6:22" x14ac:dyDescent="0.2">
      <c r="F89" s="69"/>
      <c r="J89" s="69"/>
      <c r="M89" s="69"/>
      <c r="O89" s="69"/>
      <c r="Q89" s="69"/>
      <c r="V89" s="46"/>
    </row>
    <row r="90" spans="6:22" x14ac:dyDescent="0.2">
      <c r="F90" s="69"/>
      <c r="J90" s="68"/>
      <c r="M90" s="69"/>
      <c r="O90" s="69"/>
      <c r="Q90" s="69"/>
      <c r="V90" s="43"/>
    </row>
    <row r="91" spans="6:22" x14ac:dyDescent="0.2">
      <c r="F91" s="69"/>
      <c r="J91" s="67"/>
      <c r="M91" s="69"/>
      <c r="O91" s="69"/>
      <c r="Q91" s="69"/>
      <c r="V91" s="46"/>
    </row>
    <row r="92" spans="6:22" x14ac:dyDescent="0.2">
      <c r="F92" s="69"/>
      <c r="J92" s="67"/>
      <c r="M92" s="69"/>
      <c r="O92" s="69"/>
      <c r="Q92" s="69"/>
      <c r="V92" s="46"/>
    </row>
    <row r="93" spans="6:22" x14ac:dyDescent="0.2">
      <c r="F93" s="69"/>
      <c r="J93" s="67"/>
      <c r="M93" s="69"/>
      <c r="O93" s="69"/>
      <c r="Q93" s="69"/>
      <c r="V93" s="43"/>
    </row>
    <row r="94" spans="6:22" x14ac:dyDescent="0.2">
      <c r="F94" s="68"/>
      <c r="J94" s="68"/>
      <c r="M94" s="67"/>
      <c r="O94" s="69"/>
      <c r="Q94" s="69"/>
      <c r="V94" s="43"/>
    </row>
    <row r="95" spans="6:22" x14ac:dyDescent="0.2">
      <c r="F95" s="68"/>
      <c r="J95" s="68"/>
      <c r="M95" s="69"/>
      <c r="O95" s="69"/>
      <c r="Q95" s="68"/>
      <c r="V95" s="46"/>
    </row>
    <row r="96" spans="6:22" x14ac:dyDescent="0.2">
      <c r="F96" s="67"/>
      <c r="J96" s="68"/>
      <c r="M96" s="69"/>
      <c r="O96" s="67"/>
      <c r="Q96" s="67"/>
      <c r="V96" s="43"/>
    </row>
    <row r="97" spans="6:22" x14ac:dyDescent="0.2">
      <c r="F97" s="67"/>
      <c r="J97" s="68"/>
      <c r="M97" s="69"/>
      <c r="O97" s="69"/>
      <c r="Q97" s="67"/>
      <c r="V97" s="46"/>
    </row>
    <row r="98" spans="6:22" x14ac:dyDescent="0.2">
      <c r="F98" s="67"/>
      <c r="J98" s="67"/>
      <c r="M98" s="68"/>
      <c r="O98" s="67"/>
      <c r="Q98" s="67"/>
      <c r="V98" s="43"/>
    </row>
    <row r="99" spans="6:22" x14ac:dyDescent="0.2">
      <c r="F99" s="68"/>
      <c r="J99" s="67"/>
      <c r="M99" s="67"/>
      <c r="O99" s="68"/>
      <c r="Q99" s="67"/>
      <c r="V99" s="46"/>
    </row>
    <row r="100" spans="6:22" x14ac:dyDescent="0.2">
      <c r="F100" s="68"/>
      <c r="J100" s="67"/>
      <c r="M100" s="67"/>
      <c r="O100" s="68"/>
      <c r="Q100" s="67"/>
      <c r="V100" s="46"/>
    </row>
    <row r="101" spans="6:22" x14ac:dyDescent="0.2">
      <c r="F101" s="68"/>
      <c r="J101" s="69"/>
      <c r="M101" s="67"/>
      <c r="O101" s="69"/>
      <c r="Q101" s="68"/>
      <c r="V101" s="43"/>
    </row>
    <row r="102" spans="6:22" x14ac:dyDescent="0.2">
      <c r="F102" s="68"/>
      <c r="J102" s="67"/>
      <c r="M102" s="68"/>
      <c r="O102" s="69"/>
      <c r="Q102" s="68"/>
      <c r="V102" s="70"/>
    </row>
    <row r="103" spans="6:22" x14ac:dyDescent="0.2">
      <c r="F103" s="69"/>
      <c r="J103" s="68"/>
      <c r="M103" s="68"/>
      <c r="O103" s="69"/>
      <c r="Q103" s="67"/>
    </row>
    <row r="104" spans="6:22" x14ac:dyDescent="0.2">
      <c r="F104" s="69"/>
      <c r="J104" s="68"/>
      <c r="M104" s="68"/>
      <c r="O104" s="67"/>
      <c r="Q104" s="67"/>
    </row>
    <row r="105" spans="6:22" x14ac:dyDescent="0.2">
      <c r="F105" s="69"/>
      <c r="J105" s="67"/>
      <c r="M105" s="68"/>
      <c r="O105" s="67"/>
      <c r="Q105" s="67"/>
    </row>
    <row r="106" spans="6:22" x14ac:dyDescent="0.2">
      <c r="F106" s="69"/>
      <c r="J106" s="67"/>
      <c r="M106" s="67"/>
      <c r="O106" s="67"/>
      <c r="Q106" s="67"/>
    </row>
    <row r="107" spans="6:22" x14ac:dyDescent="0.2">
      <c r="F107" s="69"/>
      <c r="J107" s="67"/>
      <c r="M107" s="67"/>
      <c r="O107" s="67"/>
      <c r="Q107" s="67"/>
    </row>
    <row r="108" spans="6:22" x14ac:dyDescent="0.2">
      <c r="F108" s="69"/>
      <c r="J108" s="68"/>
      <c r="M108" s="69"/>
      <c r="O108" s="68"/>
      <c r="Q108" s="68"/>
    </row>
    <row r="109" spans="6:22" x14ac:dyDescent="0.2">
      <c r="F109" s="69"/>
      <c r="J109" s="68"/>
      <c r="M109" s="69"/>
      <c r="O109" s="68"/>
      <c r="Q109" s="68"/>
    </row>
    <row r="110" spans="6:22" x14ac:dyDescent="0.2">
      <c r="F110" s="69"/>
      <c r="J110" s="67"/>
      <c r="M110" s="67"/>
      <c r="O110" s="67"/>
      <c r="Q110" s="67"/>
    </row>
    <row r="111" spans="6:22" x14ac:dyDescent="0.2">
      <c r="F111" s="69"/>
      <c r="J111" s="67"/>
      <c r="M111" s="68"/>
      <c r="O111" s="67"/>
      <c r="Q111" s="67"/>
    </row>
    <row r="112" spans="6:22" x14ac:dyDescent="0.2">
      <c r="F112" s="67"/>
      <c r="J112" s="68"/>
      <c r="M112" s="68"/>
      <c r="O112" s="69"/>
      <c r="Q112" s="69"/>
    </row>
    <row r="113" spans="6:17" x14ac:dyDescent="0.2">
      <c r="F113" s="69"/>
      <c r="J113" s="68"/>
      <c r="M113" s="67"/>
      <c r="O113" s="67"/>
      <c r="Q113" s="69"/>
    </row>
    <row r="114" spans="6:17" x14ac:dyDescent="0.2">
      <c r="F114" s="69"/>
      <c r="J114" s="68"/>
      <c r="M114" s="67"/>
      <c r="O114" s="67"/>
      <c r="Q114" s="67"/>
    </row>
    <row r="115" spans="6:17" x14ac:dyDescent="0.2">
      <c r="F115" s="69"/>
      <c r="J115" s="68"/>
      <c r="M115" s="67"/>
      <c r="O115" s="68"/>
      <c r="Q115" s="68"/>
    </row>
    <row r="116" spans="6:17" x14ac:dyDescent="0.2">
      <c r="F116" s="69"/>
      <c r="J116" s="68"/>
      <c r="M116" s="67"/>
      <c r="O116" s="68"/>
      <c r="Q116" s="68"/>
    </row>
    <row r="117" spans="6:17" x14ac:dyDescent="0.2">
      <c r="F117" s="69"/>
      <c r="J117" s="67"/>
      <c r="M117" s="67"/>
      <c r="O117" s="67"/>
      <c r="Q117" s="67"/>
    </row>
    <row r="118" spans="6:17" x14ac:dyDescent="0.2">
      <c r="F118" s="69"/>
      <c r="J118" s="69"/>
      <c r="M118" s="68"/>
      <c r="O118" s="67"/>
      <c r="Q118" s="67"/>
    </row>
    <row r="119" spans="6:17" x14ac:dyDescent="0.2">
      <c r="F119" s="69"/>
      <c r="J119" s="68"/>
      <c r="M119" s="69"/>
      <c r="O119" s="67"/>
    </row>
    <row r="120" spans="6:17" x14ac:dyDescent="0.2">
      <c r="F120" s="69"/>
      <c r="J120" s="68"/>
      <c r="M120" s="69"/>
      <c r="O120" s="67"/>
    </row>
    <row r="121" spans="6:17" x14ac:dyDescent="0.2">
      <c r="F121" s="69"/>
      <c r="J121" s="67"/>
      <c r="M121" s="69"/>
      <c r="O121" s="67"/>
    </row>
    <row r="122" spans="6:17" x14ac:dyDescent="0.2">
      <c r="F122" s="69"/>
      <c r="J122" s="68"/>
      <c r="M122" s="69"/>
      <c r="O122" s="68"/>
    </row>
    <row r="123" spans="6:17" x14ac:dyDescent="0.2">
      <c r="F123" s="69"/>
      <c r="J123" s="68"/>
      <c r="M123" s="69"/>
      <c r="O123" s="69"/>
    </row>
    <row r="124" spans="6:17" x14ac:dyDescent="0.2">
      <c r="F124" s="69"/>
      <c r="J124" s="68"/>
      <c r="M124" s="69"/>
      <c r="O124" s="69"/>
    </row>
    <row r="125" spans="6:17" x14ac:dyDescent="0.2">
      <c r="F125" s="69"/>
      <c r="J125" s="68"/>
      <c r="M125" s="69"/>
      <c r="O125" s="69"/>
    </row>
    <row r="126" spans="6:17" x14ac:dyDescent="0.2">
      <c r="J126" s="68"/>
      <c r="M126" s="68"/>
    </row>
    <row r="127" spans="6:17" x14ac:dyDescent="0.2">
      <c r="J127" s="68"/>
      <c r="M127" s="67"/>
    </row>
    <row r="128" spans="6:17" x14ac:dyDescent="0.2">
      <c r="J128" s="67"/>
      <c r="M128" s="69"/>
    </row>
  </sheetData>
  <mergeCells count="21">
    <mergeCell ref="A14:B14"/>
    <mergeCell ref="A15:B15"/>
    <mergeCell ref="A17:B17"/>
    <mergeCell ref="A12:B12"/>
    <mergeCell ref="M6:M7"/>
    <mergeCell ref="A7:B7"/>
    <mergeCell ref="A8:B8"/>
    <mergeCell ref="A9:B9"/>
    <mergeCell ref="A10:B10"/>
    <mergeCell ref="A11:B11"/>
    <mergeCell ref="A13:B13"/>
    <mergeCell ref="A1:S1"/>
    <mergeCell ref="A2:S2"/>
    <mergeCell ref="A3:S3"/>
    <mergeCell ref="B5:S5"/>
    <mergeCell ref="S6:S7"/>
    <mergeCell ref="A18:B18"/>
    <mergeCell ref="A20:B20"/>
    <mergeCell ref="A21:B21"/>
    <mergeCell ref="A22:B22"/>
    <mergeCell ref="A23:B23"/>
  </mergeCells>
  <hyperlinks>
    <hyperlink ref="F11" r:id="rId1" display="https://admin.aminfarda.ir/Admin/Oragh/FundOraghTransaction.aspx?oid=2300&amp;basketId=1" xr:uid="{AA221B2E-E428-4150-92CC-84EDCB77EDB5}"/>
  </hyperlinks>
  <pageMargins left="0.39" right="0.39" top="0.39" bottom="0.39" header="0" footer="0"/>
  <pageSetup scale="55" fitToHeight="0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BA4B-FE0A-4250-A11C-FC5B5CF9E7BB}">
  <sheetPr>
    <pageSetUpPr fitToPage="1"/>
  </sheetPr>
  <dimension ref="A1:J23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5.140625" style="24" customWidth="1"/>
    <col min="2" max="2" width="40.28515625" style="24" customWidth="1"/>
    <col min="3" max="3" width="1.28515625" style="24" customWidth="1"/>
    <col min="4" max="4" width="19.42578125" style="24" customWidth="1"/>
    <col min="5" max="5" width="1.28515625" style="24" customWidth="1"/>
    <col min="6" max="6" width="20.7109375" style="24" hidden="1" customWidth="1"/>
    <col min="7" max="7" width="1.28515625" style="24" hidden="1" customWidth="1"/>
    <col min="8" max="8" width="19.42578125" style="24" customWidth="1"/>
    <col min="9" max="9" width="1.28515625" style="24" hidden="1" customWidth="1"/>
    <col min="10" max="10" width="19.42578125" style="24" hidden="1" customWidth="1"/>
    <col min="11" max="11" width="0.28515625" style="24" customWidth="1"/>
    <col min="12" max="16384" width="9.140625" style="24"/>
  </cols>
  <sheetData>
    <row r="1" spans="1:10" ht="29.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21.75" customHeight="1" x14ac:dyDescent="0.2">
      <c r="A2" s="97" t="s">
        <v>203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21.75" customHeight="1" x14ac:dyDescent="0.2">
      <c r="A3" s="97" t="s">
        <v>2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4.45" customHeight="1" x14ac:dyDescent="0.2"/>
    <row r="5" spans="1:10" ht="14.45" customHeight="1" x14ac:dyDescent="0.2">
      <c r="A5" s="26" t="s">
        <v>272</v>
      </c>
      <c r="B5" s="98" t="s">
        <v>273</v>
      </c>
      <c r="C5" s="98"/>
      <c r="D5" s="98"/>
      <c r="E5" s="98"/>
      <c r="F5" s="98"/>
      <c r="G5" s="98"/>
      <c r="H5" s="98"/>
      <c r="I5" s="98"/>
      <c r="J5" s="98"/>
    </row>
    <row r="6" spans="1:10" ht="14.45" customHeight="1" x14ac:dyDescent="0.2">
      <c r="D6" s="100" t="s">
        <v>222</v>
      </c>
      <c r="E6" s="100"/>
      <c r="F6" s="100"/>
      <c r="H6" s="100" t="s">
        <v>223</v>
      </c>
      <c r="I6" s="100"/>
      <c r="J6" s="100"/>
    </row>
    <row r="7" spans="1:10" ht="36.4" customHeight="1" x14ac:dyDescent="0.2">
      <c r="A7" s="100" t="s">
        <v>274</v>
      </c>
      <c r="B7" s="100"/>
      <c r="D7" s="71" t="s">
        <v>275</v>
      </c>
      <c r="E7" s="72"/>
      <c r="F7" s="71" t="s">
        <v>276</v>
      </c>
      <c r="H7" s="71" t="s">
        <v>275</v>
      </c>
      <c r="I7" s="72"/>
      <c r="J7" s="71" t="s">
        <v>276</v>
      </c>
    </row>
    <row r="8" spans="1:10" ht="21.75" customHeight="1" x14ac:dyDescent="0.2">
      <c r="A8" s="96" t="s">
        <v>327</v>
      </c>
      <c r="B8" s="96"/>
      <c r="D8" s="30">
        <v>15428</v>
      </c>
      <c r="E8" s="25"/>
      <c r="F8" s="30"/>
      <c r="G8" s="25"/>
      <c r="H8" s="30">
        <v>27677907498</v>
      </c>
      <c r="I8" s="25"/>
      <c r="J8" s="30"/>
    </row>
    <row r="9" spans="1:10" ht="21.75" customHeight="1" x14ac:dyDescent="0.2">
      <c r="A9" s="94" t="s">
        <v>328</v>
      </c>
      <c r="B9" s="94"/>
      <c r="D9" s="32">
        <v>30600893678</v>
      </c>
      <c r="E9" s="25"/>
      <c r="F9" s="32"/>
      <c r="G9" s="25"/>
      <c r="H9" s="32">
        <v>501776463955</v>
      </c>
      <c r="I9" s="25"/>
      <c r="J9" s="32"/>
    </row>
    <row r="10" spans="1:10" ht="21.75" customHeight="1" x14ac:dyDescent="0.2">
      <c r="A10" s="94" t="s">
        <v>329</v>
      </c>
      <c r="B10" s="94"/>
      <c r="D10" s="32">
        <v>65306674759</v>
      </c>
      <c r="E10" s="25"/>
      <c r="F10" s="32"/>
      <c r="G10" s="25"/>
      <c r="H10" s="32">
        <v>350849868493</v>
      </c>
      <c r="I10" s="25"/>
      <c r="J10" s="32"/>
    </row>
    <row r="11" spans="1:10" ht="21.75" customHeight="1" x14ac:dyDescent="0.2">
      <c r="A11" s="94" t="s">
        <v>330</v>
      </c>
      <c r="B11" s="94"/>
      <c r="D11" s="32">
        <v>259019350236</v>
      </c>
      <c r="E11" s="25"/>
      <c r="F11" s="32"/>
      <c r="G11" s="25"/>
      <c r="H11" s="32">
        <v>1396026775052</v>
      </c>
      <c r="I11" s="25"/>
      <c r="J11" s="32"/>
    </row>
    <row r="12" spans="1:10" ht="21.75" customHeight="1" x14ac:dyDescent="0.2">
      <c r="A12" s="94" t="s">
        <v>331</v>
      </c>
      <c r="B12" s="94"/>
      <c r="D12" s="32">
        <v>752796</v>
      </c>
      <c r="E12" s="25"/>
      <c r="F12" s="32"/>
      <c r="G12" s="25"/>
      <c r="H12" s="32">
        <v>40621900757</v>
      </c>
      <c r="I12" s="25"/>
      <c r="J12" s="32"/>
    </row>
    <row r="13" spans="1:10" ht="21.75" customHeight="1" x14ac:dyDescent="0.2">
      <c r="A13" s="94" t="s">
        <v>321</v>
      </c>
      <c r="B13" s="94"/>
      <c r="D13" s="32">
        <v>1585489</v>
      </c>
      <c r="E13" s="25"/>
      <c r="F13" s="32"/>
      <c r="G13" s="25"/>
      <c r="H13" s="32">
        <v>11248687</v>
      </c>
      <c r="I13" s="25"/>
      <c r="J13" s="32"/>
    </row>
    <row r="14" spans="1:10" ht="21.75" customHeight="1" x14ac:dyDescent="0.2">
      <c r="A14" s="94" t="s">
        <v>322</v>
      </c>
      <c r="B14" s="94"/>
      <c r="D14" s="32">
        <v>2459</v>
      </c>
      <c r="E14" s="25"/>
      <c r="F14" s="32"/>
      <c r="G14" s="25"/>
      <c r="H14" s="32">
        <v>19492</v>
      </c>
      <c r="I14" s="25"/>
      <c r="J14" s="32"/>
    </row>
    <row r="15" spans="1:10" ht="21.75" customHeight="1" x14ac:dyDescent="0.2">
      <c r="A15" s="94" t="s">
        <v>323</v>
      </c>
      <c r="B15" s="94"/>
      <c r="D15" s="32">
        <v>1084736</v>
      </c>
      <c r="E15" s="25"/>
      <c r="F15" s="32"/>
      <c r="G15" s="25"/>
      <c r="H15" s="32">
        <v>2722284</v>
      </c>
      <c r="I15" s="25"/>
      <c r="J15" s="32"/>
    </row>
    <row r="16" spans="1:10" ht="21.75" customHeight="1" x14ac:dyDescent="0.2">
      <c r="A16" s="94" t="s">
        <v>325</v>
      </c>
      <c r="B16" s="94"/>
      <c r="D16" s="32">
        <v>7240563108</v>
      </c>
      <c r="E16" s="25"/>
      <c r="F16" s="32"/>
      <c r="G16" s="25"/>
      <c r="H16" s="32">
        <v>39086839209</v>
      </c>
      <c r="I16" s="25"/>
      <c r="J16" s="32"/>
    </row>
    <row r="17" spans="1:10" ht="21.75" customHeight="1" x14ac:dyDescent="0.2">
      <c r="A17" s="94" t="s">
        <v>364</v>
      </c>
      <c r="B17" s="94"/>
      <c r="D17" s="32">
        <v>7405480494</v>
      </c>
      <c r="E17" s="25"/>
      <c r="F17" s="32"/>
      <c r="G17" s="25"/>
      <c r="H17" s="32">
        <v>93599904674</v>
      </c>
      <c r="I17" s="25"/>
      <c r="J17" s="32"/>
    </row>
    <row r="18" spans="1:10" ht="21.75" customHeight="1" thickBot="1" x14ac:dyDescent="0.25">
      <c r="A18" s="95" t="s">
        <v>77</v>
      </c>
      <c r="B18" s="95"/>
      <c r="D18" s="34">
        <f>SUM(D8:D17)</f>
        <v>369576403183</v>
      </c>
      <c r="E18" s="25"/>
      <c r="F18" s="34"/>
      <c r="G18" s="25"/>
      <c r="H18" s="34">
        <f>SUM(H8:H17)</f>
        <v>2449653650101</v>
      </c>
      <c r="I18" s="25"/>
      <c r="J18" s="34"/>
    </row>
    <row r="19" spans="1:10" ht="13.5" thickTop="1" x14ac:dyDescent="0.2">
      <c r="D19" s="73"/>
      <c r="H19" s="38"/>
    </row>
    <row r="21" spans="1:10" x14ac:dyDescent="0.2">
      <c r="D21" s="25"/>
      <c r="E21" s="25"/>
      <c r="F21" s="25"/>
      <c r="G21" s="25"/>
      <c r="H21" s="25"/>
    </row>
    <row r="22" spans="1:10" x14ac:dyDescent="0.2">
      <c r="D22" s="25"/>
      <c r="E22" s="25"/>
      <c r="F22" s="25"/>
      <c r="G22" s="25"/>
      <c r="H22" s="25"/>
    </row>
    <row r="23" spans="1:10" x14ac:dyDescent="0.2">
      <c r="D23" s="38"/>
      <c r="E23" s="38"/>
      <c r="F23" s="38"/>
      <c r="G23" s="38"/>
      <c r="H23" s="38"/>
    </row>
  </sheetData>
  <mergeCells count="18">
    <mergeCell ref="A1:J1"/>
    <mergeCell ref="A2:J2"/>
    <mergeCell ref="A3:J3"/>
    <mergeCell ref="B5:J5"/>
    <mergeCell ref="D6:F6"/>
    <mergeCell ref="H6:J6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Normal="100" zoomScaleSheetLayoutView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86" t="s">
        <v>0</v>
      </c>
      <c r="B1" s="86"/>
      <c r="C1" s="86"/>
      <c r="D1" s="86"/>
      <c r="E1" s="86"/>
      <c r="F1" s="86"/>
    </row>
    <row r="2" spans="1:6" ht="21.75" customHeight="1" x14ac:dyDescent="0.2">
      <c r="A2" s="86" t="s">
        <v>203</v>
      </c>
      <c r="B2" s="86"/>
      <c r="C2" s="86"/>
      <c r="D2" s="86"/>
      <c r="E2" s="86"/>
      <c r="F2" s="86"/>
    </row>
    <row r="3" spans="1:6" ht="21.75" customHeight="1" x14ac:dyDescent="0.2">
      <c r="A3" s="86" t="s">
        <v>2</v>
      </c>
      <c r="B3" s="86"/>
      <c r="C3" s="86"/>
      <c r="D3" s="86"/>
      <c r="E3" s="86"/>
      <c r="F3" s="86"/>
    </row>
    <row r="4" spans="1:6" ht="14.45" customHeight="1" x14ac:dyDescent="0.2"/>
    <row r="5" spans="1:6" ht="29.1" customHeight="1" x14ac:dyDescent="0.2">
      <c r="A5" s="1" t="s">
        <v>277</v>
      </c>
      <c r="B5" s="87" t="s">
        <v>218</v>
      </c>
      <c r="C5" s="87"/>
      <c r="D5" s="87"/>
      <c r="E5" s="87"/>
      <c r="F5" s="87"/>
    </row>
    <row r="6" spans="1:6" ht="14.45" customHeight="1" x14ac:dyDescent="0.2">
      <c r="D6" s="2" t="s">
        <v>222</v>
      </c>
      <c r="F6" s="2" t="s">
        <v>9</v>
      </c>
    </row>
    <row r="7" spans="1:6" ht="14.45" customHeight="1" x14ac:dyDescent="0.2">
      <c r="A7" s="84" t="s">
        <v>218</v>
      </c>
      <c r="B7" s="84"/>
      <c r="D7" s="4" t="s">
        <v>200</v>
      </c>
      <c r="F7" s="4" t="s">
        <v>200</v>
      </c>
    </row>
    <row r="8" spans="1:6" ht="21.75" customHeight="1" x14ac:dyDescent="0.2">
      <c r="A8" s="85" t="s">
        <v>218</v>
      </c>
      <c r="B8" s="85"/>
      <c r="D8" s="6">
        <v>0</v>
      </c>
      <c r="F8" s="6">
        <v>4016691854</v>
      </c>
    </row>
    <row r="9" spans="1:6" ht="21.75" customHeight="1" x14ac:dyDescent="0.2">
      <c r="A9" s="81" t="s">
        <v>278</v>
      </c>
      <c r="B9" s="81"/>
      <c r="D9" s="9">
        <v>0</v>
      </c>
      <c r="F9" s="9">
        <v>892046226</v>
      </c>
    </row>
    <row r="10" spans="1:6" ht="21.75" customHeight="1" x14ac:dyDescent="0.2">
      <c r="A10" s="82" t="s">
        <v>279</v>
      </c>
      <c r="B10" s="82"/>
      <c r="D10" s="13">
        <v>351778783</v>
      </c>
      <c r="F10" s="13">
        <v>5183188700</v>
      </c>
    </row>
    <row r="11" spans="1:6" ht="21.75" customHeight="1" x14ac:dyDescent="0.2">
      <c r="A11" s="83" t="s">
        <v>77</v>
      </c>
      <c r="B11" s="83"/>
      <c r="D11" s="16">
        <v>351778783</v>
      </c>
      <c r="F11" s="16">
        <v>10091926780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3"/>
  <sheetViews>
    <sheetView rightToLeft="1" view="pageBreakPreview" topLeftCell="A10" zoomScale="90" zoomScaleNormal="100" zoomScaleSheetLayoutView="90" workbookViewId="0">
      <selection activeCell="Z22" sqref="Z22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1.75" customHeight="1" x14ac:dyDescent="0.2">
      <c r="A2" s="86" t="s">
        <v>203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19" ht="14.45" customHeight="1" x14ac:dyDescent="0.2"/>
    <row r="5" spans="1:19" ht="14.45" customHeight="1" x14ac:dyDescent="0.2">
      <c r="A5" s="87" t="s">
        <v>225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6" spans="1:19" ht="14.45" customHeight="1" x14ac:dyDescent="0.2">
      <c r="A6" s="84" t="s">
        <v>79</v>
      </c>
      <c r="C6" s="84" t="s">
        <v>280</v>
      </c>
      <c r="D6" s="84"/>
      <c r="E6" s="84"/>
      <c r="F6" s="84"/>
      <c r="G6" s="84"/>
      <c r="I6" s="84" t="s">
        <v>222</v>
      </c>
      <c r="J6" s="84"/>
      <c r="K6" s="84"/>
      <c r="L6" s="84"/>
      <c r="M6" s="84"/>
      <c r="O6" s="84" t="s">
        <v>223</v>
      </c>
      <c r="P6" s="84"/>
      <c r="Q6" s="84"/>
      <c r="R6" s="84"/>
      <c r="S6" s="84"/>
    </row>
    <row r="7" spans="1:19" ht="41.25" customHeight="1" x14ac:dyDescent="0.2">
      <c r="A7" s="84"/>
      <c r="C7" s="19" t="s">
        <v>281</v>
      </c>
      <c r="D7" s="3"/>
      <c r="E7" s="19" t="s">
        <v>282</v>
      </c>
      <c r="F7" s="3"/>
      <c r="G7" s="19" t="s">
        <v>283</v>
      </c>
      <c r="I7" s="19" t="s">
        <v>284</v>
      </c>
      <c r="J7" s="3"/>
      <c r="K7" s="19" t="s">
        <v>285</v>
      </c>
      <c r="L7" s="3"/>
      <c r="M7" s="19" t="s">
        <v>286</v>
      </c>
      <c r="O7" s="19" t="s">
        <v>284</v>
      </c>
      <c r="P7" s="3"/>
      <c r="Q7" s="19" t="s">
        <v>285</v>
      </c>
      <c r="R7" s="3"/>
      <c r="S7" s="19" t="s">
        <v>286</v>
      </c>
    </row>
    <row r="8" spans="1:19" ht="21.75" customHeight="1" x14ac:dyDescent="0.2">
      <c r="A8" s="5" t="s">
        <v>47</v>
      </c>
      <c r="C8" s="5" t="s">
        <v>287</v>
      </c>
      <c r="E8" s="6">
        <v>3200000</v>
      </c>
      <c r="G8" s="6">
        <v>1840</v>
      </c>
      <c r="I8" s="6">
        <v>0</v>
      </c>
      <c r="K8" s="6">
        <v>0</v>
      </c>
      <c r="M8" s="6">
        <v>0</v>
      </c>
      <c r="O8" s="6">
        <v>5888000000</v>
      </c>
      <c r="Q8" s="6">
        <v>0</v>
      </c>
      <c r="S8" s="6">
        <v>5888000000</v>
      </c>
    </row>
    <row r="9" spans="1:19" ht="21.75" customHeight="1" x14ac:dyDescent="0.2">
      <c r="A9" s="8" t="s">
        <v>75</v>
      </c>
      <c r="C9" s="8" t="s">
        <v>288</v>
      </c>
      <c r="E9" s="9">
        <v>30228396</v>
      </c>
      <c r="G9" s="9">
        <v>450</v>
      </c>
      <c r="I9" s="9">
        <v>0</v>
      </c>
      <c r="K9" s="9">
        <v>0</v>
      </c>
      <c r="M9" s="9">
        <v>0</v>
      </c>
      <c r="O9" s="9">
        <v>13602778200</v>
      </c>
      <c r="Q9" s="9">
        <v>0</v>
      </c>
      <c r="S9" s="9">
        <v>13602778200</v>
      </c>
    </row>
    <row r="10" spans="1:19" ht="21.75" customHeight="1" x14ac:dyDescent="0.2">
      <c r="A10" s="8" t="s">
        <v>34</v>
      </c>
      <c r="C10" s="8" t="s">
        <v>289</v>
      </c>
      <c r="E10" s="9">
        <v>6741479</v>
      </c>
      <c r="G10" s="9">
        <v>120</v>
      </c>
      <c r="I10" s="9">
        <v>0</v>
      </c>
      <c r="K10" s="9">
        <v>0</v>
      </c>
      <c r="M10" s="9">
        <v>0</v>
      </c>
      <c r="O10" s="9">
        <v>808977480</v>
      </c>
      <c r="Q10" s="9">
        <v>0</v>
      </c>
      <c r="S10" s="9">
        <v>808977480</v>
      </c>
    </row>
    <row r="11" spans="1:19" ht="21.75" customHeight="1" x14ac:dyDescent="0.2">
      <c r="A11" s="8" t="s">
        <v>31</v>
      </c>
      <c r="C11" s="8" t="s">
        <v>290</v>
      </c>
      <c r="E11" s="9">
        <v>1000000</v>
      </c>
      <c r="G11" s="9">
        <v>6928</v>
      </c>
      <c r="I11" s="9">
        <v>0</v>
      </c>
      <c r="K11" s="9">
        <v>0</v>
      </c>
      <c r="M11" s="9">
        <v>0</v>
      </c>
      <c r="O11" s="9">
        <v>6928000000</v>
      </c>
      <c r="Q11" s="9">
        <v>0</v>
      </c>
      <c r="S11" s="9">
        <v>6928000000</v>
      </c>
    </row>
    <row r="12" spans="1:19" ht="21.75" customHeight="1" x14ac:dyDescent="0.2">
      <c r="A12" s="8" t="s">
        <v>22</v>
      </c>
      <c r="C12" s="8" t="s">
        <v>287</v>
      </c>
      <c r="E12" s="9">
        <v>5060069</v>
      </c>
      <c r="G12" s="9">
        <v>740</v>
      </c>
      <c r="I12" s="9">
        <v>0</v>
      </c>
      <c r="K12" s="9">
        <v>0</v>
      </c>
      <c r="M12" s="9">
        <v>0</v>
      </c>
      <c r="O12" s="9">
        <v>3744451060</v>
      </c>
      <c r="Q12" s="9">
        <v>0</v>
      </c>
      <c r="S12" s="9">
        <v>3744451060</v>
      </c>
    </row>
    <row r="13" spans="1:19" ht="21.75" customHeight="1" x14ac:dyDescent="0.2">
      <c r="A13" s="8" t="s">
        <v>240</v>
      </c>
      <c r="C13" s="8" t="s">
        <v>291</v>
      </c>
      <c r="E13" s="9">
        <v>7912015</v>
      </c>
      <c r="G13" s="9">
        <v>190</v>
      </c>
      <c r="I13" s="9">
        <v>0</v>
      </c>
      <c r="K13" s="9">
        <v>0</v>
      </c>
      <c r="M13" s="9">
        <v>0</v>
      </c>
      <c r="O13" s="9">
        <v>1503282850</v>
      </c>
      <c r="Q13" s="9">
        <v>0</v>
      </c>
      <c r="S13" s="9">
        <v>1503282850</v>
      </c>
    </row>
    <row r="14" spans="1:19" ht="21.75" customHeight="1" x14ac:dyDescent="0.2">
      <c r="A14" s="8" t="s">
        <v>69</v>
      </c>
      <c r="C14" s="8" t="s">
        <v>292</v>
      </c>
      <c r="E14" s="9">
        <v>12737739</v>
      </c>
      <c r="G14" s="9">
        <v>82</v>
      </c>
      <c r="I14" s="9">
        <v>0</v>
      </c>
      <c r="K14" s="9">
        <v>0</v>
      </c>
      <c r="M14" s="9">
        <v>0</v>
      </c>
      <c r="O14" s="9">
        <v>1044494598</v>
      </c>
      <c r="Q14" s="9">
        <v>0</v>
      </c>
      <c r="S14" s="9">
        <v>1044494598</v>
      </c>
    </row>
    <row r="15" spans="1:19" ht="21.75" customHeight="1" x14ac:dyDescent="0.2">
      <c r="A15" s="8" t="s">
        <v>29</v>
      </c>
      <c r="C15" s="8" t="s">
        <v>293</v>
      </c>
      <c r="E15" s="9">
        <v>621899</v>
      </c>
      <c r="G15" s="9">
        <v>1100</v>
      </c>
      <c r="I15" s="9">
        <v>0</v>
      </c>
      <c r="K15" s="9">
        <v>0</v>
      </c>
      <c r="M15" s="9">
        <v>0</v>
      </c>
      <c r="O15" s="9">
        <v>684088900</v>
      </c>
      <c r="Q15" s="9">
        <v>0</v>
      </c>
      <c r="S15" s="9">
        <v>684088900</v>
      </c>
    </row>
    <row r="16" spans="1:19" ht="21.75" customHeight="1" x14ac:dyDescent="0.2">
      <c r="A16" s="8" t="s">
        <v>21</v>
      </c>
      <c r="C16" s="8" t="s">
        <v>288</v>
      </c>
      <c r="E16" s="9">
        <v>151044394</v>
      </c>
      <c r="G16" s="9">
        <v>46</v>
      </c>
      <c r="I16" s="9">
        <v>0</v>
      </c>
      <c r="K16" s="9">
        <v>0</v>
      </c>
      <c r="M16" s="9">
        <v>0</v>
      </c>
      <c r="O16" s="9">
        <v>6948042124</v>
      </c>
      <c r="Q16" s="9">
        <v>0</v>
      </c>
      <c r="S16" s="9">
        <v>6948042124</v>
      </c>
    </row>
    <row r="17" spans="1:19" ht="21.75" customHeight="1" x14ac:dyDescent="0.2">
      <c r="A17" s="8" t="s">
        <v>232</v>
      </c>
      <c r="C17" s="8" t="s">
        <v>288</v>
      </c>
      <c r="E17" s="9">
        <v>21712602</v>
      </c>
      <c r="G17" s="9">
        <v>120</v>
      </c>
      <c r="I17" s="9">
        <v>0</v>
      </c>
      <c r="K17" s="9">
        <v>0</v>
      </c>
      <c r="M17" s="9">
        <v>0</v>
      </c>
      <c r="O17" s="9">
        <v>2605512240</v>
      </c>
      <c r="Q17" s="9">
        <v>0</v>
      </c>
      <c r="S17" s="9">
        <v>2605512240</v>
      </c>
    </row>
    <row r="18" spans="1:19" ht="21.75" customHeight="1" x14ac:dyDescent="0.2">
      <c r="A18" s="8" t="s">
        <v>23</v>
      </c>
      <c r="C18" s="8" t="s">
        <v>294</v>
      </c>
      <c r="E18" s="9">
        <v>8120000</v>
      </c>
      <c r="G18" s="9">
        <v>1189</v>
      </c>
      <c r="I18" s="9">
        <v>0</v>
      </c>
      <c r="K18" s="9">
        <v>0</v>
      </c>
      <c r="M18" s="9">
        <v>0</v>
      </c>
      <c r="O18" s="9">
        <v>9654680000</v>
      </c>
      <c r="Q18" s="9">
        <v>181674086</v>
      </c>
      <c r="S18" s="9">
        <v>9473005914</v>
      </c>
    </row>
    <row r="19" spans="1:19" ht="21.75" customHeight="1" x14ac:dyDescent="0.2">
      <c r="A19" s="8" t="s">
        <v>67</v>
      </c>
      <c r="C19" s="8" t="s">
        <v>295</v>
      </c>
      <c r="E19" s="9">
        <v>3044096</v>
      </c>
      <c r="G19" s="9">
        <v>600</v>
      </c>
      <c r="I19" s="9">
        <v>0</v>
      </c>
      <c r="K19" s="9">
        <v>0</v>
      </c>
      <c r="M19" s="9">
        <v>0</v>
      </c>
      <c r="O19" s="9">
        <v>1826457600</v>
      </c>
      <c r="Q19" s="9">
        <v>0</v>
      </c>
      <c r="S19" s="9">
        <v>1826457600</v>
      </c>
    </row>
    <row r="20" spans="1:19" ht="21.75" customHeight="1" x14ac:dyDescent="0.2">
      <c r="A20" s="8" t="s">
        <v>40</v>
      </c>
      <c r="C20" s="8" t="s">
        <v>296</v>
      </c>
      <c r="E20" s="9">
        <v>1450000</v>
      </c>
      <c r="G20" s="9">
        <v>3100</v>
      </c>
      <c r="I20" s="9">
        <v>0</v>
      </c>
      <c r="K20" s="9">
        <v>0</v>
      </c>
      <c r="M20" s="9">
        <v>0</v>
      </c>
      <c r="O20" s="9">
        <v>4495000000</v>
      </c>
      <c r="Q20" s="9">
        <v>0</v>
      </c>
      <c r="S20" s="9">
        <v>4495000000</v>
      </c>
    </row>
    <row r="21" spans="1:19" ht="21.75" customHeight="1" x14ac:dyDescent="0.2">
      <c r="A21" s="8" t="s">
        <v>32</v>
      </c>
      <c r="C21" s="8" t="s">
        <v>297</v>
      </c>
      <c r="E21" s="9">
        <v>2951000</v>
      </c>
      <c r="G21" s="9">
        <v>487</v>
      </c>
      <c r="I21" s="9">
        <v>0</v>
      </c>
      <c r="K21" s="9">
        <v>0</v>
      </c>
      <c r="M21" s="9">
        <v>0</v>
      </c>
      <c r="O21" s="9">
        <v>1437137000</v>
      </c>
      <c r="Q21" s="9">
        <v>0</v>
      </c>
      <c r="S21" s="9">
        <v>1437137000</v>
      </c>
    </row>
    <row r="22" spans="1:19" ht="21.75" customHeight="1" x14ac:dyDescent="0.2">
      <c r="A22" s="8" t="s">
        <v>71</v>
      </c>
      <c r="C22" s="8" t="s">
        <v>290</v>
      </c>
      <c r="E22" s="9">
        <v>303003995</v>
      </c>
      <c r="G22" s="9">
        <v>93</v>
      </c>
      <c r="I22" s="9">
        <v>0</v>
      </c>
      <c r="K22" s="9">
        <v>0</v>
      </c>
      <c r="M22" s="9">
        <v>0</v>
      </c>
      <c r="O22" s="9">
        <v>28179371535</v>
      </c>
      <c r="Q22" s="9">
        <v>0</v>
      </c>
      <c r="S22" s="9">
        <v>28179371535</v>
      </c>
    </row>
    <row r="23" spans="1:19" ht="21.75" customHeight="1" x14ac:dyDescent="0.2">
      <c r="A23" s="8" t="s">
        <v>242</v>
      </c>
      <c r="C23" s="8" t="s">
        <v>298</v>
      </c>
      <c r="E23" s="9">
        <v>2888808</v>
      </c>
      <c r="G23" s="9">
        <v>480</v>
      </c>
      <c r="I23" s="9">
        <v>0</v>
      </c>
      <c r="K23" s="9">
        <v>0</v>
      </c>
      <c r="M23" s="9">
        <v>0</v>
      </c>
      <c r="O23" s="9">
        <v>1386627840</v>
      </c>
      <c r="Q23" s="9">
        <v>3788601</v>
      </c>
      <c r="S23" s="9">
        <v>1382839239</v>
      </c>
    </row>
    <row r="24" spans="1:19" ht="21.75" customHeight="1" x14ac:dyDescent="0.2">
      <c r="A24" s="8" t="s">
        <v>236</v>
      </c>
      <c r="C24" s="8" t="s">
        <v>299</v>
      </c>
      <c r="E24" s="9">
        <v>2386011</v>
      </c>
      <c r="G24" s="9">
        <v>740</v>
      </c>
      <c r="I24" s="9">
        <v>0</v>
      </c>
      <c r="K24" s="9">
        <v>0</v>
      </c>
      <c r="M24" s="9">
        <v>0</v>
      </c>
      <c r="O24" s="9">
        <v>1765648140</v>
      </c>
      <c r="Q24" s="9">
        <v>0</v>
      </c>
      <c r="S24" s="9">
        <v>1765648140</v>
      </c>
    </row>
    <row r="25" spans="1:19" ht="21.75" customHeight="1" x14ac:dyDescent="0.2">
      <c r="A25" s="8" t="s">
        <v>30</v>
      </c>
      <c r="C25" s="8" t="s">
        <v>294</v>
      </c>
      <c r="E25" s="9">
        <v>417915</v>
      </c>
      <c r="G25" s="9">
        <v>3850</v>
      </c>
      <c r="I25" s="9">
        <v>0</v>
      </c>
      <c r="K25" s="9">
        <v>0</v>
      </c>
      <c r="M25" s="9">
        <v>0</v>
      </c>
      <c r="O25" s="9">
        <v>1608972750</v>
      </c>
      <c r="Q25" s="9">
        <v>0</v>
      </c>
      <c r="S25" s="9">
        <v>1608972750</v>
      </c>
    </row>
    <row r="26" spans="1:19" ht="21.75" customHeight="1" x14ac:dyDescent="0.2">
      <c r="A26" s="8" t="s">
        <v>46</v>
      </c>
      <c r="C26" s="8" t="s">
        <v>9</v>
      </c>
      <c r="E26" s="9">
        <v>34200000</v>
      </c>
      <c r="G26" s="9">
        <v>210</v>
      </c>
      <c r="I26" s="9">
        <v>7182000000</v>
      </c>
      <c r="K26" s="9">
        <v>399516171</v>
      </c>
      <c r="M26" s="9">
        <v>6782483829</v>
      </c>
      <c r="O26" s="9">
        <v>7182000000</v>
      </c>
      <c r="Q26" s="9">
        <v>399516171</v>
      </c>
      <c r="S26" s="9">
        <v>6782483829</v>
      </c>
    </row>
    <row r="27" spans="1:19" ht="21.75" customHeight="1" x14ac:dyDescent="0.2">
      <c r="A27" s="8" t="s">
        <v>27</v>
      </c>
      <c r="C27" s="8" t="s">
        <v>288</v>
      </c>
      <c r="E27" s="9">
        <v>69735</v>
      </c>
      <c r="G27" s="9">
        <v>4500</v>
      </c>
      <c r="I27" s="9">
        <v>0</v>
      </c>
      <c r="K27" s="9">
        <v>0</v>
      </c>
      <c r="M27" s="9">
        <v>0</v>
      </c>
      <c r="O27" s="9">
        <v>313807500</v>
      </c>
      <c r="Q27" s="9">
        <v>0</v>
      </c>
      <c r="S27" s="9">
        <v>313807500</v>
      </c>
    </row>
    <row r="28" spans="1:19" ht="21.75" customHeight="1" x14ac:dyDescent="0.2">
      <c r="A28" s="8" t="s">
        <v>26</v>
      </c>
      <c r="C28" s="8" t="s">
        <v>300</v>
      </c>
      <c r="E28" s="9">
        <v>980000</v>
      </c>
      <c r="G28" s="9">
        <v>6000</v>
      </c>
      <c r="I28" s="9">
        <v>0</v>
      </c>
      <c r="K28" s="9">
        <v>0</v>
      </c>
      <c r="M28" s="9">
        <v>0</v>
      </c>
      <c r="O28" s="9">
        <v>5880000000</v>
      </c>
      <c r="Q28" s="9">
        <v>0</v>
      </c>
      <c r="S28" s="9">
        <v>5880000000</v>
      </c>
    </row>
    <row r="29" spans="1:19" ht="21.75" customHeight="1" x14ac:dyDescent="0.2">
      <c r="A29" s="8" t="s">
        <v>241</v>
      </c>
      <c r="C29" s="8" t="s">
        <v>186</v>
      </c>
      <c r="E29" s="9">
        <v>13599999</v>
      </c>
      <c r="G29" s="9">
        <v>145</v>
      </c>
      <c r="I29" s="9">
        <v>0</v>
      </c>
      <c r="K29" s="9">
        <v>0</v>
      </c>
      <c r="M29" s="9">
        <v>0</v>
      </c>
      <c r="O29" s="9">
        <v>1971999855</v>
      </c>
      <c r="Q29" s="9">
        <v>0</v>
      </c>
      <c r="S29" s="9">
        <v>1971999855</v>
      </c>
    </row>
    <row r="30" spans="1:19" ht="21.75" customHeight="1" x14ac:dyDescent="0.2">
      <c r="A30" s="8" t="s">
        <v>73</v>
      </c>
      <c r="C30" s="8" t="s">
        <v>7</v>
      </c>
      <c r="E30" s="9">
        <v>3883867</v>
      </c>
      <c r="G30" s="9">
        <v>550</v>
      </c>
      <c r="I30" s="9">
        <v>0</v>
      </c>
      <c r="K30" s="9">
        <v>0</v>
      </c>
      <c r="M30" s="9">
        <v>0</v>
      </c>
      <c r="O30" s="9">
        <v>2136126850</v>
      </c>
      <c r="Q30" s="9">
        <v>84320797</v>
      </c>
      <c r="S30" s="9">
        <v>2051806053</v>
      </c>
    </row>
    <row r="31" spans="1:19" ht="21.75" customHeight="1" x14ac:dyDescent="0.2">
      <c r="A31" s="8" t="s">
        <v>230</v>
      </c>
      <c r="C31" s="8" t="s">
        <v>287</v>
      </c>
      <c r="E31" s="9">
        <v>1675000</v>
      </c>
      <c r="G31" s="9">
        <v>170</v>
      </c>
      <c r="I31" s="9">
        <v>0</v>
      </c>
      <c r="K31" s="9">
        <v>0</v>
      </c>
      <c r="M31" s="9">
        <v>0</v>
      </c>
      <c r="O31" s="9">
        <v>284750000</v>
      </c>
      <c r="Q31" s="9">
        <v>4793771</v>
      </c>
      <c r="S31" s="9">
        <v>279956229</v>
      </c>
    </row>
    <row r="32" spans="1:19" ht="21.75" customHeight="1" x14ac:dyDescent="0.2">
      <c r="A32" s="11" t="s">
        <v>72</v>
      </c>
      <c r="C32" s="8" t="s">
        <v>7</v>
      </c>
      <c r="E32" s="9">
        <v>200000</v>
      </c>
      <c r="G32" s="9">
        <v>610</v>
      </c>
      <c r="I32" s="13">
        <v>0</v>
      </c>
      <c r="K32" s="13">
        <v>0</v>
      </c>
      <c r="M32" s="13">
        <v>0</v>
      </c>
      <c r="O32" s="13">
        <v>122000000</v>
      </c>
      <c r="Q32" s="13">
        <v>0</v>
      </c>
      <c r="S32" s="13">
        <v>122000000</v>
      </c>
    </row>
    <row r="33" spans="1:19" ht="21.75" customHeight="1" x14ac:dyDescent="0.2">
      <c r="A33" s="15" t="s">
        <v>77</v>
      </c>
      <c r="C33" s="9"/>
      <c r="E33" s="9"/>
      <c r="G33" s="9"/>
      <c r="I33" s="16">
        <v>7182000000</v>
      </c>
      <c r="K33" s="16">
        <v>399516171</v>
      </c>
      <c r="M33" s="16">
        <v>6782483829</v>
      </c>
      <c r="O33" s="16">
        <v>112002206522</v>
      </c>
      <c r="Q33" s="16">
        <v>674093426</v>
      </c>
      <c r="S33" s="16">
        <v>111328113096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3"/>
  <sheetViews>
    <sheetView rightToLeft="1" view="pageBreakPreview" zoomScaleNormal="100" zoomScaleSheetLayoutView="100" workbookViewId="0">
      <selection activeCell="C33" sqref="C33:H3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6" bestFit="1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7.7109375" bestFit="1" customWidth="1"/>
    <col min="17" max="17" width="1.28515625" customWidth="1"/>
    <col min="18" max="18" width="10.71093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0" ht="21.75" customHeight="1" x14ac:dyDescent="0.2">
      <c r="A2" s="86" t="s">
        <v>203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1:20" ht="14.45" customHeight="1" x14ac:dyDescent="0.2"/>
    <row r="5" spans="1:20" ht="14.45" customHeight="1" x14ac:dyDescent="0.2">
      <c r="A5" s="87" t="s">
        <v>301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20" ht="14.45" customHeight="1" x14ac:dyDescent="0.2">
      <c r="A6" s="84" t="s">
        <v>206</v>
      </c>
      <c r="J6" s="84" t="s">
        <v>222</v>
      </c>
      <c r="K6" s="84"/>
      <c r="L6" s="84"/>
      <c r="M6" s="84"/>
      <c r="N6" s="84"/>
      <c r="P6" s="84" t="s">
        <v>223</v>
      </c>
      <c r="Q6" s="84"/>
      <c r="R6" s="84"/>
      <c r="S6" s="84"/>
      <c r="T6" s="84"/>
    </row>
    <row r="7" spans="1:20" ht="29.1" customHeight="1" x14ac:dyDescent="0.2">
      <c r="A7" s="84"/>
      <c r="C7" s="18" t="s">
        <v>302</v>
      </c>
      <c r="E7" s="106" t="s">
        <v>126</v>
      </c>
      <c r="F7" s="106"/>
      <c r="H7" s="18" t="s">
        <v>303</v>
      </c>
      <c r="J7" s="19" t="s">
        <v>304</v>
      </c>
      <c r="K7" s="3"/>
      <c r="L7" s="19" t="s">
        <v>285</v>
      </c>
      <c r="M7" s="3"/>
      <c r="N7" s="19" t="s">
        <v>305</v>
      </c>
      <c r="P7" s="19" t="s">
        <v>304</v>
      </c>
      <c r="Q7" s="3"/>
      <c r="R7" s="19" t="s">
        <v>285</v>
      </c>
      <c r="S7" s="3"/>
      <c r="T7" s="19" t="s">
        <v>305</v>
      </c>
    </row>
    <row r="8" spans="1:20" ht="21.75" customHeight="1" x14ac:dyDescent="0.2">
      <c r="A8" s="5" t="s">
        <v>184</v>
      </c>
      <c r="C8" s="3"/>
      <c r="E8" s="5" t="s">
        <v>187</v>
      </c>
      <c r="F8" s="3"/>
      <c r="H8" s="7">
        <v>23</v>
      </c>
      <c r="J8" s="6">
        <v>100382301360</v>
      </c>
      <c r="L8" s="6">
        <v>0</v>
      </c>
      <c r="N8" s="6">
        <v>100382301360</v>
      </c>
      <c r="P8" s="6">
        <v>120458761632</v>
      </c>
      <c r="R8" s="6">
        <v>0</v>
      </c>
      <c r="T8" s="6">
        <v>120458761632</v>
      </c>
    </row>
    <row r="9" spans="1:20" ht="21.75" customHeight="1" x14ac:dyDescent="0.2">
      <c r="A9" s="8" t="s">
        <v>147</v>
      </c>
      <c r="E9" s="8" t="s">
        <v>149</v>
      </c>
      <c r="H9" s="10">
        <v>23</v>
      </c>
      <c r="J9" s="9">
        <v>55482684216</v>
      </c>
      <c r="L9" s="9">
        <v>0</v>
      </c>
      <c r="N9" s="9">
        <v>55482684216</v>
      </c>
      <c r="P9" s="9">
        <v>130754857828</v>
      </c>
      <c r="R9" s="9">
        <v>0</v>
      </c>
      <c r="T9" s="9">
        <v>130754857828</v>
      </c>
    </row>
    <row r="10" spans="1:20" ht="21.75" customHeight="1" x14ac:dyDescent="0.2">
      <c r="A10" s="8" t="s">
        <v>174</v>
      </c>
      <c r="E10" s="8" t="s">
        <v>176</v>
      </c>
      <c r="H10" s="10">
        <v>23</v>
      </c>
      <c r="J10" s="9">
        <v>72925997200</v>
      </c>
      <c r="L10" s="9">
        <v>0</v>
      </c>
      <c r="N10" s="9">
        <v>72925997200</v>
      </c>
      <c r="P10" s="9">
        <v>154363021200</v>
      </c>
      <c r="R10" s="9">
        <v>0</v>
      </c>
      <c r="T10" s="9">
        <v>154363021200</v>
      </c>
    </row>
    <row r="11" spans="1:20" ht="21.75" customHeight="1" x14ac:dyDescent="0.2">
      <c r="A11" s="8" t="s">
        <v>141</v>
      </c>
      <c r="E11" s="8" t="s">
        <v>143</v>
      </c>
      <c r="H11" s="10">
        <v>23</v>
      </c>
      <c r="J11" s="9">
        <v>42188556840</v>
      </c>
      <c r="L11" s="9">
        <v>0</v>
      </c>
      <c r="N11" s="9">
        <v>42188556840</v>
      </c>
      <c r="P11" s="9">
        <v>130425255510</v>
      </c>
      <c r="R11" s="9">
        <v>0</v>
      </c>
      <c r="T11" s="9">
        <v>130425255510</v>
      </c>
    </row>
    <row r="12" spans="1:20" ht="21.75" customHeight="1" x14ac:dyDescent="0.2">
      <c r="A12" s="8" t="s">
        <v>183</v>
      </c>
      <c r="E12" s="8" t="s">
        <v>182</v>
      </c>
      <c r="H12" s="10">
        <v>23</v>
      </c>
      <c r="J12" s="9">
        <v>40222979340</v>
      </c>
      <c r="L12" s="9">
        <v>0</v>
      </c>
      <c r="N12" s="9">
        <v>40222979340</v>
      </c>
      <c r="P12" s="9">
        <v>295642950901</v>
      </c>
      <c r="R12" s="9">
        <v>0</v>
      </c>
      <c r="T12" s="9">
        <v>295642950901</v>
      </c>
    </row>
    <row r="13" spans="1:20" ht="21.75" customHeight="1" x14ac:dyDescent="0.2">
      <c r="A13" s="8" t="s">
        <v>180</v>
      </c>
      <c r="E13" s="8" t="s">
        <v>182</v>
      </c>
      <c r="H13" s="10">
        <v>23</v>
      </c>
      <c r="J13" s="9">
        <v>41559896565</v>
      </c>
      <c r="L13" s="9">
        <v>0</v>
      </c>
      <c r="N13" s="9">
        <v>41559896565</v>
      </c>
      <c r="P13" s="9">
        <v>306522896215</v>
      </c>
      <c r="R13" s="9">
        <v>0</v>
      </c>
      <c r="T13" s="9">
        <v>306522896215</v>
      </c>
    </row>
    <row r="14" spans="1:20" ht="21.75" customHeight="1" x14ac:dyDescent="0.2">
      <c r="A14" s="8" t="s">
        <v>138</v>
      </c>
      <c r="E14" s="8" t="s">
        <v>140</v>
      </c>
      <c r="H14" s="10">
        <v>23</v>
      </c>
      <c r="J14" s="9">
        <v>53322999954</v>
      </c>
      <c r="L14" s="9">
        <v>0</v>
      </c>
      <c r="N14" s="9">
        <v>53322999954</v>
      </c>
      <c r="P14" s="9">
        <v>373273213588</v>
      </c>
      <c r="R14" s="9">
        <v>0</v>
      </c>
      <c r="T14" s="9">
        <v>373273213588</v>
      </c>
    </row>
    <row r="15" spans="1:20" ht="21.75" customHeight="1" x14ac:dyDescent="0.2">
      <c r="A15" s="8" t="s">
        <v>171</v>
      </c>
      <c r="E15" s="8" t="s">
        <v>173</v>
      </c>
      <c r="H15" s="10">
        <v>23</v>
      </c>
      <c r="J15" s="9">
        <v>67203471737</v>
      </c>
      <c r="L15" s="9">
        <v>0</v>
      </c>
      <c r="N15" s="9">
        <v>67203471737</v>
      </c>
      <c r="P15" s="9">
        <v>204482095046</v>
      </c>
      <c r="R15" s="9">
        <v>0</v>
      </c>
      <c r="T15" s="9">
        <v>204482095046</v>
      </c>
    </row>
    <row r="16" spans="1:20" ht="21.75" customHeight="1" x14ac:dyDescent="0.2">
      <c r="A16" s="8" t="s">
        <v>168</v>
      </c>
      <c r="E16" s="8" t="s">
        <v>170</v>
      </c>
      <c r="H16" s="10">
        <v>23</v>
      </c>
      <c r="J16" s="9">
        <v>39718164017</v>
      </c>
      <c r="L16" s="9">
        <v>0</v>
      </c>
      <c r="N16" s="9">
        <v>39718164017</v>
      </c>
      <c r="P16" s="9">
        <v>290021123602</v>
      </c>
      <c r="R16" s="9">
        <v>0</v>
      </c>
      <c r="T16" s="9">
        <v>290021123602</v>
      </c>
    </row>
    <row r="17" spans="1:20" ht="21.75" customHeight="1" x14ac:dyDescent="0.2">
      <c r="A17" s="8" t="s">
        <v>165</v>
      </c>
      <c r="E17" s="8" t="s">
        <v>167</v>
      </c>
      <c r="H17" s="10">
        <v>23</v>
      </c>
      <c r="J17" s="9">
        <v>53486599415</v>
      </c>
      <c r="L17" s="9">
        <v>0</v>
      </c>
      <c r="N17" s="9">
        <v>53486599415</v>
      </c>
      <c r="P17" s="9">
        <v>484136698454</v>
      </c>
      <c r="R17" s="9">
        <v>0</v>
      </c>
      <c r="T17" s="9">
        <v>484136698454</v>
      </c>
    </row>
    <row r="18" spans="1:20" ht="21.75" customHeight="1" x14ac:dyDescent="0.2">
      <c r="A18" s="8" t="s">
        <v>261</v>
      </c>
      <c r="E18" s="8" t="s">
        <v>306</v>
      </c>
      <c r="H18" s="10">
        <v>23</v>
      </c>
      <c r="J18" s="9">
        <v>0</v>
      </c>
      <c r="L18" s="9">
        <v>0</v>
      </c>
      <c r="N18" s="9">
        <v>0</v>
      </c>
      <c r="P18" s="9">
        <v>2830220855</v>
      </c>
      <c r="R18" s="9">
        <v>0</v>
      </c>
      <c r="T18" s="9">
        <v>2830220855</v>
      </c>
    </row>
    <row r="19" spans="1:20" ht="21.75" customHeight="1" x14ac:dyDescent="0.2">
      <c r="A19" s="8" t="s">
        <v>135</v>
      </c>
      <c r="E19" s="8" t="s">
        <v>137</v>
      </c>
      <c r="H19" s="10">
        <v>23</v>
      </c>
      <c r="J19" s="9">
        <v>33646554878</v>
      </c>
      <c r="L19" s="9">
        <v>0</v>
      </c>
      <c r="N19" s="9">
        <v>33646554878</v>
      </c>
      <c r="P19" s="9">
        <v>242902558379</v>
      </c>
      <c r="R19" s="9">
        <v>0</v>
      </c>
      <c r="T19" s="9">
        <v>242902558379</v>
      </c>
    </row>
    <row r="20" spans="1:20" ht="21.75" customHeight="1" x14ac:dyDescent="0.2">
      <c r="A20" s="8" t="s">
        <v>132</v>
      </c>
      <c r="E20" s="8" t="s">
        <v>134</v>
      </c>
      <c r="H20" s="10">
        <v>26</v>
      </c>
      <c r="J20" s="9">
        <v>40813954350</v>
      </c>
      <c r="L20" s="9">
        <v>0</v>
      </c>
      <c r="N20" s="9">
        <v>40813954350</v>
      </c>
      <c r="P20" s="9">
        <v>119023269051</v>
      </c>
      <c r="R20" s="9">
        <v>0</v>
      </c>
      <c r="T20" s="9">
        <v>119023269051</v>
      </c>
    </row>
    <row r="21" spans="1:20" ht="21.75" customHeight="1" x14ac:dyDescent="0.2">
      <c r="A21" s="8" t="s">
        <v>162</v>
      </c>
      <c r="E21" s="8" t="s">
        <v>164</v>
      </c>
      <c r="H21" s="10">
        <v>23</v>
      </c>
      <c r="J21" s="9">
        <v>36207218580</v>
      </c>
      <c r="L21" s="9">
        <v>0</v>
      </c>
      <c r="N21" s="9">
        <v>36207218580</v>
      </c>
      <c r="P21" s="9">
        <v>264629712944</v>
      </c>
      <c r="R21" s="9">
        <v>0</v>
      </c>
      <c r="T21" s="9">
        <v>264629712944</v>
      </c>
    </row>
    <row r="22" spans="1:20" ht="21.75" customHeight="1" x14ac:dyDescent="0.2">
      <c r="A22" s="8" t="s">
        <v>159</v>
      </c>
      <c r="E22" s="8" t="s">
        <v>161</v>
      </c>
      <c r="H22" s="10">
        <v>23</v>
      </c>
      <c r="J22" s="9">
        <v>10684323166</v>
      </c>
      <c r="L22" s="9">
        <v>0</v>
      </c>
      <c r="N22" s="9">
        <v>10684323166</v>
      </c>
      <c r="P22" s="9">
        <v>80877731329</v>
      </c>
      <c r="R22" s="9">
        <v>0</v>
      </c>
      <c r="T22" s="9">
        <v>80877731329</v>
      </c>
    </row>
    <row r="23" spans="1:20" ht="21.75" customHeight="1" x14ac:dyDescent="0.2">
      <c r="A23" s="8" t="s">
        <v>156</v>
      </c>
      <c r="E23" s="8" t="s">
        <v>158</v>
      </c>
      <c r="H23" s="10">
        <v>23</v>
      </c>
      <c r="J23" s="9">
        <v>11283653752</v>
      </c>
      <c r="L23" s="9">
        <v>0</v>
      </c>
      <c r="N23" s="9">
        <v>11283653752</v>
      </c>
      <c r="P23" s="9">
        <v>93875665659</v>
      </c>
      <c r="R23" s="9">
        <v>0</v>
      </c>
      <c r="T23" s="9">
        <v>93875665659</v>
      </c>
    </row>
    <row r="24" spans="1:20" ht="21.75" customHeight="1" x14ac:dyDescent="0.2">
      <c r="A24" s="8" t="s">
        <v>177</v>
      </c>
      <c r="E24" s="8" t="s">
        <v>179</v>
      </c>
      <c r="H24" s="10">
        <v>23</v>
      </c>
      <c r="J24" s="9">
        <v>4106735985</v>
      </c>
      <c r="L24" s="9">
        <v>0</v>
      </c>
      <c r="N24" s="9">
        <v>4106735985</v>
      </c>
      <c r="P24" s="9">
        <v>29524753050</v>
      </c>
      <c r="R24" s="9">
        <v>0</v>
      </c>
      <c r="T24" s="9">
        <v>29524753050</v>
      </c>
    </row>
    <row r="25" spans="1:20" ht="21.75" customHeight="1" x14ac:dyDescent="0.2">
      <c r="A25" s="8" t="s">
        <v>260</v>
      </c>
      <c r="E25" s="8" t="s">
        <v>307</v>
      </c>
      <c r="H25" s="10">
        <v>23</v>
      </c>
      <c r="J25" s="9">
        <v>0</v>
      </c>
      <c r="L25" s="9">
        <v>0</v>
      </c>
      <c r="N25" s="9">
        <v>0</v>
      </c>
      <c r="P25" s="9">
        <v>79180924442</v>
      </c>
      <c r="R25" s="9">
        <v>0</v>
      </c>
      <c r="T25" s="9">
        <v>79180924442</v>
      </c>
    </row>
    <row r="26" spans="1:20" ht="21.75" customHeight="1" x14ac:dyDescent="0.2">
      <c r="A26" s="8" t="s">
        <v>259</v>
      </c>
      <c r="E26" s="8" t="s">
        <v>308</v>
      </c>
      <c r="H26" s="10">
        <v>23</v>
      </c>
      <c r="J26" s="9">
        <v>0</v>
      </c>
      <c r="L26" s="9">
        <v>0</v>
      </c>
      <c r="N26" s="9">
        <v>0</v>
      </c>
      <c r="P26" s="9">
        <v>73714190631</v>
      </c>
      <c r="R26" s="9">
        <v>0</v>
      </c>
      <c r="T26" s="9">
        <v>73714190631</v>
      </c>
    </row>
    <row r="27" spans="1:20" ht="21.75" customHeight="1" x14ac:dyDescent="0.2">
      <c r="A27" s="8" t="s">
        <v>258</v>
      </c>
      <c r="E27" s="8" t="s">
        <v>309</v>
      </c>
      <c r="H27" s="10">
        <v>20.5</v>
      </c>
      <c r="J27" s="9">
        <v>0</v>
      </c>
      <c r="L27" s="9">
        <v>0</v>
      </c>
      <c r="N27" s="9">
        <v>0</v>
      </c>
      <c r="P27" s="9">
        <v>17668616959</v>
      </c>
      <c r="R27" s="9">
        <v>0</v>
      </c>
      <c r="T27" s="9">
        <v>17668616959</v>
      </c>
    </row>
    <row r="28" spans="1:20" ht="21.75" customHeight="1" x14ac:dyDescent="0.2">
      <c r="A28" s="8" t="s">
        <v>144</v>
      </c>
      <c r="E28" s="8" t="s">
        <v>146</v>
      </c>
      <c r="H28" s="10">
        <v>23</v>
      </c>
      <c r="J28" s="9">
        <v>62482574451</v>
      </c>
      <c r="L28" s="9">
        <v>0</v>
      </c>
      <c r="N28" s="9">
        <v>62482574451</v>
      </c>
      <c r="P28" s="9">
        <v>418856798168</v>
      </c>
      <c r="R28" s="9">
        <v>0</v>
      </c>
      <c r="T28" s="9">
        <v>418856798168</v>
      </c>
    </row>
    <row r="29" spans="1:20" ht="21.75" customHeight="1" x14ac:dyDescent="0.2">
      <c r="A29" s="8" t="s">
        <v>153</v>
      </c>
      <c r="E29" s="8" t="s">
        <v>155</v>
      </c>
      <c r="H29" s="10">
        <v>20.5</v>
      </c>
      <c r="J29" s="9">
        <v>10035276550</v>
      </c>
      <c r="L29" s="9">
        <v>0</v>
      </c>
      <c r="N29" s="9">
        <v>10035276550</v>
      </c>
      <c r="P29" s="9">
        <v>77863593019</v>
      </c>
      <c r="R29" s="9">
        <v>0</v>
      </c>
      <c r="T29" s="9">
        <v>77863593019</v>
      </c>
    </row>
    <row r="30" spans="1:20" ht="21.75" customHeight="1" x14ac:dyDescent="0.2">
      <c r="A30" s="8" t="s">
        <v>150</v>
      </c>
      <c r="E30" s="8" t="s">
        <v>152</v>
      </c>
      <c r="H30" s="10">
        <v>18</v>
      </c>
      <c r="J30" s="9">
        <v>9659327417</v>
      </c>
      <c r="L30" s="9">
        <v>0</v>
      </c>
      <c r="N30" s="9">
        <v>9659327417</v>
      </c>
      <c r="P30" s="9">
        <v>84881840324</v>
      </c>
      <c r="R30" s="9">
        <v>0</v>
      </c>
      <c r="T30" s="9">
        <v>84881840324</v>
      </c>
    </row>
    <row r="31" spans="1:20" ht="21.75" customHeight="1" x14ac:dyDescent="0.2">
      <c r="A31" s="8" t="s">
        <v>257</v>
      </c>
      <c r="E31" s="8" t="s">
        <v>310</v>
      </c>
      <c r="H31" s="10">
        <v>19</v>
      </c>
      <c r="J31" s="9">
        <v>0</v>
      </c>
      <c r="L31" s="9">
        <v>0</v>
      </c>
      <c r="N31" s="9">
        <v>0</v>
      </c>
      <c r="P31" s="9">
        <v>830685581039</v>
      </c>
      <c r="R31" s="9">
        <v>0</v>
      </c>
      <c r="T31" s="9">
        <v>830685581039</v>
      </c>
    </row>
    <row r="32" spans="1:20" ht="21.75" customHeight="1" x14ac:dyDescent="0.2">
      <c r="A32" s="11" t="s">
        <v>256</v>
      </c>
      <c r="E32" s="8" t="s">
        <v>311</v>
      </c>
      <c r="H32" s="10">
        <v>19</v>
      </c>
      <c r="J32" s="13">
        <v>0</v>
      </c>
      <c r="L32" s="13">
        <v>0</v>
      </c>
      <c r="N32" s="13">
        <v>0</v>
      </c>
      <c r="P32" s="13">
        <v>60457693460</v>
      </c>
      <c r="R32" s="13">
        <v>0</v>
      </c>
      <c r="T32" s="13">
        <v>60457693460</v>
      </c>
    </row>
    <row r="33" spans="1:20" ht="21.75" customHeight="1" x14ac:dyDescent="0.2">
      <c r="A33" s="15" t="s">
        <v>77</v>
      </c>
      <c r="C33" s="9"/>
      <c r="E33" s="9"/>
      <c r="H33" s="9"/>
      <c r="J33" s="16">
        <v>785413269773</v>
      </c>
      <c r="L33" s="16">
        <v>0</v>
      </c>
      <c r="N33" s="16">
        <v>785413269773</v>
      </c>
      <c r="P33" s="16">
        <v>4967054023285</v>
      </c>
      <c r="R33" s="16">
        <v>0</v>
      </c>
      <c r="T33" s="16">
        <v>4967054023285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D1D8C-C096-49D5-AB70-09FC93A0F9BE}">
  <sheetPr>
    <pageSetUpPr fitToPage="1"/>
  </sheetPr>
  <dimension ref="A1:S25"/>
  <sheetViews>
    <sheetView rightToLeft="1" view="pageBreakPreview" zoomScaleNormal="100" zoomScaleSheetLayoutView="100" workbookViewId="0">
      <selection activeCell="R15" sqref="R15"/>
    </sheetView>
  </sheetViews>
  <sheetFormatPr defaultRowHeight="12.75" x14ac:dyDescent="0.2"/>
  <cols>
    <col min="1" max="1" width="35.42578125" style="24" bestFit="1" customWidth="1"/>
    <col min="2" max="2" width="1.28515625" style="24" customWidth="1"/>
    <col min="3" max="3" width="20.42578125" style="25" bestFit="1" customWidth="1"/>
    <col min="4" max="4" width="1.28515625" style="25" customWidth="1"/>
    <col min="5" max="5" width="16.42578125" style="25" bestFit="1" customWidth="1"/>
    <col min="6" max="6" width="1.28515625" style="25" customWidth="1"/>
    <col min="7" max="7" width="20.28515625" style="25" bestFit="1" customWidth="1"/>
    <col min="8" max="8" width="1.28515625" style="25" customWidth="1"/>
    <col min="9" max="9" width="21.85546875" style="25" bestFit="1" customWidth="1"/>
    <col min="10" max="10" width="1.28515625" style="25" customWidth="1"/>
    <col min="11" max="11" width="18.140625" style="25" bestFit="1" customWidth="1"/>
    <col min="12" max="12" width="1.28515625" style="25" customWidth="1"/>
    <col min="13" max="13" width="21.85546875" style="25" bestFit="1" customWidth="1"/>
    <col min="14" max="14" width="1.28515625" style="24" customWidth="1"/>
    <col min="15" max="17" width="9.140625" style="24"/>
    <col min="18" max="19" width="14.85546875" style="24" bestFit="1" customWidth="1"/>
    <col min="20" max="16384" width="9.140625" style="24"/>
  </cols>
  <sheetData>
    <row r="1" spans="1:13" ht="29.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21.75" customHeight="1" x14ac:dyDescent="0.2">
      <c r="A2" s="97" t="s">
        <v>203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1.75" customHeight="1" x14ac:dyDescent="0.2">
      <c r="A3" s="97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3" ht="14.45" customHeight="1" x14ac:dyDescent="0.2"/>
    <row r="5" spans="1:13" ht="14.45" customHeight="1" x14ac:dyDescent="0.2">
      <c r="A5" s="98" t="s">
        <v>312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ht="14.45" customHeight="1" x14ac:dyDescent="0.2">
      <c r="A6" s="100" t="s">
        <v>206</v>
      </c>
      <c r="C6" s="99" t="s">
        <v>222</v>
      </c>
      <c r="D6" s="99"/>
      <c r="E6" s="99"/>
      <c r="F6" s="99"/>
      <c r="G6" s="99"/>
      <c r="I6" s="99" t="s">
        <v>223</v>
      </c>
      <c r="J6" s="99"/>
      <c r="K6" s="99"/>
      <c r="L6" s="99"/>
      <c r="M6" s="99"/>
    </row>
    <row r="7" spans="1:13" ht="29.1" customHeight="1" x14ac:dyDescent="0.2">
      <c r="A7" s="100"/>
      <c r="C7" s="74" t="s">
        <v>304</v>
      </c>
      <c r="D7" s="28"/>
      <c r="E7" s="74" t="s">
        <v>285</v>
      </c>
      <c r="F7" s="28"/>
      <c r="G7" s="74" t="s">
        <v>305</v>
      </c>
      <c r="I7" s="74" t="s">
        <v>304</v>
      </c>
      <c r="J7" s="28"/>
      <c r="K7" s="74" t="s">
        <v>285</v>
      </c>
      <c r="L7" s="28"/>
      <c r="M7" s="74" t="s">
        <v>305</v>
      </c>
    </row>
    <row r="8" spans="1:13" ht="21.75" customHeight="1" x14ac:dyDescent="0.2">
      <c r="A8" s="40" t="s">
        <v>327</v>
      </c>
      <c r="C8" s="32">
        <v>15428</v>
      </c>
      <c r="D8" s="75"/>
      <c r="E8" s="32">
        <v>0</v>
      </c>
      <c r="F8" s="75"/>
      <c r="G8" s="32">
        <v>15428</v>
      </c>
      <c r="H8" s="75"/>
      <c r="I8" s="32">
        <v>27677907498</v>
      </c>
      <c r="J8" s="75"/>
      <c r="K8" s="32">
        <v>0</v>
      </c>
      <c r="L8" s="75"/>
      <c r="M8" s="32">
        <v>27677907498</v>
      </c>
    </row>
    <row r="9" spans="1:13" ht="21.75" customHeight="1" x14ac:dyDescent="0.2">
      <c r="A9" s="40" t="s">
        <v>328</v>
      </c>
      <c r="C9" s="32">
        <v>30600893678</v>
      </c>
      <c r="D9" s="75"/>
      <c r="E9" s="32">
        <v>-461015864</v>
      </c>
      <c r="F9" s="75"/>
      <c r="G9" s="32">
        <v>31061909542</v>
      </c>
      <c r="H9" s="75"/>
      <c r="I9" s="32">
        <v>501776463955</v>
      </c>
      <c r="J9" s="75"/>
      <c r="K9" s="32">
        <v>0</v>
      </c>
      <c r="L9" s="75"/>
      <c r="M9" s="32">
        <v>501776463955</v>
      </c>
    </row>
    <row r="10" spans="1:13" ht="21.75" customHeight="1" x14ac:dyDescent="0.2">
      <c r="A10" s="40" t="s">
        <v>329</v>
      </c>
      <c r="C10" s="32">
        <v>65306674759</v>
      </c>
      <c r="D10" s="75"/>
      <c r="E10" s="32">
        <v>-70928922</v>
      </c>
      <c r="F10" s="75"/>
      <c r="G10" s="32">
        <v>65377603681</v>
      </c>
      <c r="H10" s="75"/>
      <c r="I10" s="32">
        <v>350849868493</v>
      </c>
      <c r="J10" s="75"/>
      <c r="K10" s="32">
        <v>0</v>
      </c>
      <c r="L10" s="75"/>
      <c r="M10" s="32">
        <v>350849868493</v>
      </c>
    </row>
    <row r="11" spans="1:13" ht="21.75" customHeight="1" x14ac:dyDescent="0.2">
      <c r="A11" s="40" t="s">
        <v>330</v>
      </c>
      <c r="C11" s="32">
        <v>259019350236</v>
      </c>
      <c r="D11" s="75"/>
      <c r="E11" s="32">
        <v>-484877436</v>
      </c>
      <c r="F11" s="75"/>
      <c r="G11" s="32">
        <v>259504227672</v>
      </c>
      <c r="H11" s="75"/>
      <c r="I11" s="32">
        <v>1396026775052</v>
      </c>
      <c r="J11" s="75"/>
      <c r="K11" s="32">
        <v>1025188027</v>
      </c>
      <c r="L11" s="75"/>
      <c r="M11" s="32">
        <v>1395001587025</v>
      </c>
    </row>
    <row r="12" spans="1:13" ht="21.75" customHeight="1" x14ac:dyDescent="0.2">
      <c r="A12" s="40" t="s">
        <v>331</v>
      </c>
      <c r="C12" s="32">
        <v>752796</v>
      </c>
      <c r="D12" s="75"/>
      <c r="E12" s="32">
        <v>0</v>
      </c>
      <c r="F12" s="75"/>
      <c r="G12" s="32">
        <v>752796</v>
      </c>
      <c r="H12" s="75"/>
      <c r="I12" s="32">
        <v>40621900757</v>
      </c>
      <c r="J12" s="75"/>
      <c r="K12" s="32">
        <v>0</v>
      </c>
      <c r="L12" s="75"/>
      <c r="M12" s="32">
        <v>40621900757</v>
      </c>
    </row>
    <row r="13" spans="1:13" ht="21.75" customHeight="1" x14ac:dyDescent="0.2">
      <c r="A13" s="40" t="s">
        <v>321</v>
      </c>
      <c r="C13" s="32">
        <v>1585489</v>
      </c>
      <c r="D13" s="75"/>
      <c r="E13" s="32">
        <v>0</v>
      </c>
      <c r="F13" s="75"/>
      <c r="G13" s="32">
        <v>1585489</v>
      </c>
      <c r="H13" s="75"/>
      <c r="I13" s="32">
        <v>11248687</v>
      </c>
      <c r="J13" s="75"/>
      <c r="K13" s="32">
        <v>0</v>
      </c>
      <c r="L13" s="75"/>
      <c r="M13" s="32">
        <v>11248687</v>
      </c>
    </row>
    <row r="14" spans="1:13" ht="21.75" customHeight="1" x14ac:dyDescent="0.2">
      <c r="A14" s="40" t="s">
        <v>322</v>
      </c>
      <c r="C14" s="32">
        <v>2459</v>
      </c>
      <c r="D14" s="75"/>
      <c r="E14" s="32">
        <v>0</v>
      </c>
      <c r="F14" s="75"/>
      <c r="G14" s="32">
        <v>2459</v>
      </c>
      <c r="H14" s="75"/>
      <c r="I14" s="32">
        <v>19492</v>
      </c>
      <c r="J14" s="75"/>
      <c r="K14" s="32">
        <v>0</v>
      </c>
      <c r="L14" s="75"/>
      <c r="M14" s="32">
        <v>19492</v>
      </c>
    </row>
    <row r="15" spans="1:13" ht="21.75" customHeight="1" x14ac:dyDescent="0.2">
      <c r="A15" s="40" t="s">
        <v>323</v>
      </c>
      <c r="C15" s="32">
        <v>1084736</v>
      </c>
      <c r="D15" s="75"/>
      <c r="E15" s="32">
        <v>0</v>
      </c>
      <c r="F15" s="75"/>
      <c r="G15" s="32">
        <v>1084736</v>
      </c>
      <c r="H15" s="75"/>
      <c r="I15" s="32">
        <v>2722284</v>
      </c>
      <c r="J15" s="75"/>
      <c r="K15" s="32">
        <v>0</v>
      </c>
      <c r="L15" s="75"/>
      <c r="M15" s="32">
        <v>2722284</v>
      </c>
    </row>
    <row r="16" spans="1:13" ht="21.75" customHeight="1" x14ac:dyDescent="0.2">
      <c r="A16" s="40" t="s">
        <v>325</v>
      </c>
      <c r="C16" s="32">
        <v>7240563108</v>
      </c>
      <c r="D16" s="75"/>
      <c r="E16" s="32">
        <v>0</v>
      </c>
      <c r="F16" s="75"/>
      <c r="G16" s="32">
        <v>7240563108</v>
      </c>
      <c r="H16" s="75"/>
      <c r="I16" s="32">
        <v>39086839209</v>
      </c>
      <c r="J16" s="75"/>
      <c r="K16" s="32">
        <v>0</v>
      </c>
      <c r="L16" s="75"/>
      <c r="M16" s="32">
        <v>39086839209</v>
      </c>
    </row>
    <row r="17" spans="1:19" ht="21.75" customHeight="1" x14ac:dyDescent="0.2">
      <c r="A17" s="40" t="s">
        <v>364</v>
      </c>
      <c r="C17" s="32">
        <v>7405480494</v>
      </c>
      <c r="D17" s="75"/>
      <c r="E17" s="32">
        <v>-82355</v>
      </c>
      <c r="F17" s="75"/>
      <c r="G17" s="32">
        <v>7405562849</v>
      </c>
      <c r="H17" s="75"/>
      <c r="I17" s="32">
        <v>93599904674</v>
      </c>
      <c r="J17" s="75"/>
      <c r="K17" s="32">
        <v>2470658</v>
      </c>
      <c r="L17" s="75"/>
      <c r="M17" s="32">
        <v>93597434016</v>
      </c>
    </row>
    <row r="18" spans="1:19" ht="21.75" customHeight="1" thickBot="1" x14ac:dyDescent="0.25">
      <c r="A18" s="33" t="s">
        <v>77</v>
      </c>
      <c r="C18" s="34">
        <f>SUM(C8:C17)</f>
        <v>369576403183</v>
      </c>
      <c r="E18" s="34">
        <f>SUM(E8:E17)</f>
        <v>-1016904577</v>
      </c>
      <c r="G18" s="34">
        <f>SUM(G8:G17)</f>
        <v>370593307760</v>
      </c>
      <c r="I18" s="34">
        <f>SUM(I8:I17)</f>
        <v>2449653650101</v>
      </c>
      <c r="K18" s="34">
        <f>SUM(K8:K17)</f>
        <v>1027658685</v>
      </c>
      <c r="M18" s="34">
        <f>SUM(M8:M17)</f>
        <v>2448625991416</v>
      </c>
    </row>
    <row r="22" spans="1:19" x14ac:dyDescent="0.2">
      <c r="N22" s="25" t="e">
        <f>N18-#REF!</f>
        <v>#REF!</v>
      </c>
    </row>
    <row r="23" spans="1:19" x14ac:dyDescent="0.2">
      <c r="R23" s="73"/>
      <c r="S23" s="73"/>
    </row>
    <row r="24" spans="1:19" x14ac:dyDescent="0.2">
      <c r="R24" s="73"/>
      <c r="S24" s="73"/>
    </row>
    <row r="25" spans="1:19" x14ac:dyDescent="0.2">
      <c r="R25" s="73"/>
      <c r="S25" s="7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1"/>
  <sheetViews>
    <sheetView rightToLeft="1" view="pageBreakPreview" zoomScaleNormal="100" zoomScaleSheetLayoutView="100" workbookViewId="0">
      <selection activeCell="V46" sqref="V46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10.85546875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21.75" customHeight="1" x14ac:dyDescent="0.2">
      <c r="A2" s="86" t="s">
        <v>203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14.45" customHeight="1" x14ac:dyDescent="0.2"/>
    <row r="5" spans="1:18" ht="14.45" customHeight="1" x14ac:dyDescent="0.2">
      <c r="A5" s="87" t="s">
        <v>313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14.45" customHeight="1" x14ac:dyDescent="0.2">
      <c r="A6" s="84" t="s">
        <v>206</v>
      </c>
      <c r="C6" s="84" t="s">
        <v>222</v>
      </c>
      <c r="D6" s="84"/>
      <c r="E6" s="84"/>
      <c r="F6" s="84"/>
      <c r="G6" s="84"/>
      <c r="H6" s="84"/>
      <c r="I6" s="84"/>
      <c r="K6" s="84" t="s">
        <v>223</v>
      </c>
      <c r="L6" s="84"/>
      <c r="M6" s="84"/>
      <c r="N6" s="84"/>
      <c r="O6" s="84"/>
      <c r="P6" s="84"/>
      <c r="Q6" s="84"/>
      <c r="R6" s="84"/>
    </row>
    <row r="7" spans="1:18" ht="49.5" customHeight="1" x14ac:dyDescent="0.2">
      <c r="A7" s="84"/>
      <c r="C7" s="19" t="s">
        <v>13</v>
      </c>
      <c r="D7" s="3"/>
      <c r="E7" s="19" t="s">
        <v>314</v>
      </c>
      <c r="F7" s="3"/>
      <c r="G7" s="19" t="s">
        <v>315</v>
      </c>
      <c r="H7" s="3"/>
      <c r="I7" s="19" t="s">
        <v>316</v>
      </c>
      <c r="K7" s="19" t="s">
        <v>13</v>
      </c>
      <c r="L7" s="3"/>
      <c r="M7" s="19" t="s">
        <v>314</v>
      </c>
      <c r="N7" s="3"/>
      <c r="O7" s="19" t="s">
        <v>315</v>
      </c>
      <c r="P7" s="3"/>
      <c r="Q7" s="108" t="s">
        <v>316</v>
      </c>
      <c r="R7" s="108"/>
    </row>
    <row r="8" spans="1:18" ht="21.75" customHeight="1" x14ac:dyDescent="0.2">
      <c r="A8" s="5" t="s">
        <v>47</v>
      </c>
      <c r="C8" s="6">
        <v>3200000</v>
      </c>
      <c r="E8" s="6">
        <v>94345114750</v>
      </c>
      <c r="G8" s="6">
        <v>50106030612</v>
      </c>
      <c r="I8" s="6">
        <v>44239084138</v>
      </c>
      <c r="K8" s="6">
        <v>3200000</v>
      </c>
      <c r="M8" s="6">
        <v>94345114750</v>
      </c>
      <c r="O8" s="6">
        <v>50106030612</v>
      </c>
      <c r="Q8" s="91">
        <v>44239084138</v>
      </c>
      <c r="R8" s="91"/>
    </row>
    <row r="9" spans="1:18" ht="21.75" customHeight="1" x14ac:dyDescent="0.2">
      <c r="A9" s="8" t="s">
        <v>28</v>
      </c>
      <c r="C9" s="9">
        <v>3994160</v>
      </c>
      <c r="E9" s="9">
        <v>46587556421</v>
      </c>
      <c r="G9" s="9">
        <v>52196613993</v>
      </c>
      <c r="I9" s="9">
        <v>-5609057572</v>
      </c>
      <c r="K9" s="9">
        <v>3994160</v>
      </c>
      <c r="M9" s="9">
        <v>46587556421</v>
      </c>
      <c r="O9" s="9">
        <v>52196613993</v>
      </c>
      <c r="Q9" s="89">
        <v>-5609057572</v>
      </c>
      <c r="R9" s="89"/>
    </row>
    <row r="10" spans="1:18" ht="21.75" customHeight="1" x14ac:dyDescent="0.2">
      <c r="A10" s="8" t="s">
        <v>72</v>
      </c>
      <c r="C10" s="9">
        <v>200000</v>
      </c>
      <c r="E10" s="9">
        <v>5072484259</v>
      </c>
      <c r="G10" s="9">
        <v>3808117745</v>
      </c>
      <c r="I10" s="9">
        <v>1264366514</v>
      </c>
      <c r="K10" s="9">
        <v>200000</v>
      </c>
      <c r="M10" s="9">
        <v>5072484259</v>
      </c>
      <c r="O10" s="9">
        <v>3808117745</v>
      </c>
      <c r="Q10" s="89">
        <v>1264366514</v>
      </c>
      <c r="R10" s="89"/>
    </row>
    <row r="11" spans="1:18" ht="21.75" customHeight="1" x14ac:dyDescent="0.2">
      <c r="A11" s="8" t="s">
        <v>73</v>
      </c>
      <c r="C11" s="9">
        <v>3883867</v>
      </c>
      <c r="E11" s="9">
        <v>43317214814</v>
      </c>
      <c r="G11" s="9">
        <v>13685002558</v>
      </c>
      <c r="I11" s="9">
        <v>29632212256</v>
      </c>
      <c r="K11" s="9">
        <v>3883867</v>
      </c>
      <c r="M11" s="9">
        <v>43317214814</v>
      </c>
      <c r="O11" s="9">
        <v>13685002558</v>
      </c>
      <c r="Q11" s="89">
        <v>29632212256</v>
      </c>
      <c r="R11" s="89"/>
    </row>
    <row r="12" spans="1:18" ht="21.75" customHeight="1" x14ac:dyDescent="0.2">
      <c r="A12" s="8" t="s">
        <v>20</v>
      </c>
      <c r="C12" s="9">
        <v>5330000</v>
      </c>
      <c r="E12" s="9">
        <v>25597787806</v>
      </c>
      <c r="G12" s="9">
        <v>17902709941</v>
      </c>
      <c r="I12" s="9">
        <v>7695077865</v>
      </c>
      <c r="K12" s="9">
        <v>5330000</v>
      </c>
      <c r="M12" s="9">
        <v>25597787806</v>
      </c>
      <c r="O12" s="9">
        <v>17902709941</v>
      </c>
      <c r="Q12" s="89">
        <v>7695077865</v>
      </c>
      <c r="R12" s="89"/>
    </row>
    <row r="13" spans="1:18" ht="21.75" customHeight="1" x14ac:dyDescent="0.2">
      <c r="A13" s="8" t="s">
        <v>228</v>
      </c>
      <c r="C13" s="9">
        <v>0</v>
      </c>
      <c r="E13" s="9">
        <v>0</v>
      </c>
      <c r="G13" s="9">
        <v>0</v>
      </c>
      <c r="I13" s="9">
        <v>0</v>
      </c>
      <c r="K13" s="9">
        <v>67535492</v>
      </c>
      <c r="M13" s="9">
        <v>198627841605</v>
      </c>
      <c r="O13" s="9">
        <v>132117143558</v>
      </c>
      <c r="Q13" s="89">
        <v>66510698047</v>
      </c>
      <c r="R13" s="89"/>
    </row>
    <row r="14" spans="1:18" ht="21.75" customHeight="1" x14ac:dyDescent="0.2">
      <c r="A14" s="8" t="s">
        <v>247</v>
      </c>
      <c r="C14" s="9">
        <v>0</v>
      </c>
      <c r="E14" s="9">
        <v>0</v>
      </c>
      <c r="G14" s="9">
        <v>0</v>
      </c>
      <c r="I14" s="9">
        <v>0</v>
      </c>
      <c r="K14" s="9">
        <v>1075000</v>
      </c>
      <c r="M14" s="9">
        <v>138892289362</v>
      </c>
      <c r="O14" s="9">
        <v>139528614500</v>
      </c>
      <c r="Q14" s="89">
        <v>-636325138</v>
      </c>
      <c r="R14" s="89"/>
    </row>
    <row r="15" spans="1:18" ht="21.75" customHeight="1" x14ac:dyDescent="0.2">
      <c r="A15" s="8" t="s">
        <v>229</v>
      </c>
      <c r="C15" s="9">
        <v>0</v>
      </c>
      <c r="E15" s="9">
        <v>0</v>
      </c>
      <c r="G15" s="9">
        <v>0</v>
      </c>
      <c r="I15" s="9">
        <v>0</v>
      </c>
      <c r="K15" s="9">
        <v>563500</v>
      </c>
      <c r="M15" s="9">
        <v>5049439531</v>
      </c>
      <c r="O15" s="9">
        <v>4640896403</v>
      </c>
      <c r="Q15" s="89">
        <v>408543128</v>
      </c>
      <c r="R15" s="89"/>
    </row>
    <row r="16" spans="1:18" ht="21.75" customHeight="1" x14ac:dyDescent="0.2">
      <c r="A16" s="8" t="s">
        <v>248</v>
      </c>
      <c r="C16" s="9">
        <v>0</v>
      </c>
      <c r="E16" s="9">
        <v>0</v>
      </c>
      <c r="G16" s="9">
        <v>0</v>
      </c>
      <c r="I16" s="9">
        <v>0</v>
      </c>
      <c r="K16" s="9">
        <v>28528000</v>
      </c>
      <c r="M16" s="9">
        <v>276664544000</v>
      </c>
      <c r="O16" s="9">
        <v>275551932000</v>
      </c>
      <c r="Q16" s="89">
        <v>1112612000</v>
      </c>
      <c r="R16" s="89"/>
    </row>
    <row r="17" spans="1:18" ht="21.75" customHeight="1" x14ac:dyDescent="0.2">
      <c r="A17" s="8" t="s">
        <v>230</v>
      </c>
      <c r="C17" s="9">
        <v>0</v>
      </c>
      <c r="E17" s="9">
        <v>0</v>
      </c>
      <c r="G17" s="9">
        <v>0</v>
      </c>
      <c r="I17" s="9">
        <v>0</v>
      </c>
      <c r="K17" s="9">
        <v>1675000</v>
      </c>
      <c r="M17" s="9">
        <v>6714691232</v>
      </c>
      <c r="O17" s="9">
        <v>6902502994</v>
      </c>
      <c r="Q17" s="89">
        <v>-187811762</v>
      </c>
      <c r="R17" s="89"/>
    </row>
    <row r="18" spans="1:18" ht="21.75" customHeight="1" x14ac:dyDescent="0.2">
      <c r="A18" s="8" t="s">
        <v>231</v>
      </c>
      <c r="C18" s="9">
        <v>0</v>
      </c>
      <c r="E18" s="9">
        <v>0</v>
      </c>
      <c r="G18" s="9">
        <v>0</v>
      </c>
      <c r="I18" s="9">
        <v>0</v>
      </c>
      <c r="K18" s="9">
        <v>795336</v>
      </c>
      <c r="M18" s="9">
        <v>2927887679</v>
      </c>
      <c r="O18" s="9">
        <v>3695926392</v>
      </c>
      <c r="Q18" s="89">
        <v>-768038713</v>
      </c>
      <c r="R18" s="89"/>
    </row>
    <row r="19" spans="1:18" ht="21.75" customHeight="1" x14ac:dyDescent="0.2">
      <c r="A19" s="8" t="s">
        <v>232</v>
      </c>
      <c r="C19" s="9">
        <v>0</v>
      </c>
      <c r="E19" s="9">
        <v>0</v>
      </c>
      <c r="G19" s="9">
        <v>0</v>
      </c>
      <c r="I19" s="9">
        <v>0</v>
      </c>
      <c r="K19" s="9">
        <v>21712602</v>
      </c>
      <c r="M19" s="9">
        <v>48691165899</v>
      </c>
      <c r="O19" s="9">
        <v>38713661125</v>
      </c>
      <c r="Q19" s="89">
        <v>9977504774</v>
      </c>
      <c r="R19" s="89"/>
    </row>
    <row r="20" spans="1:18" ht="21.75" customHeight="1" x14ac:dyDescent="0.2">
      <c r="A20" s="8" t="s">
        <v>22</v>
      </c>
      <c r="C20" s="9">
        <v>0</v>
      </c>
      <c r="E20" s="9">
        <v>0</v>
      </c>
      <c r="G20" s="9">
        <v>0</v>
      </c>
      <c r="I20" s="9">
        <v>0</v>
      </c>
      <c r="K20" s="9">
        <v>1</v>
      </c>
      <c r="M20" s="9">
        <v>1</v>
      </c>
      <c r="O20" s="9">
        <v>4386</v>
      </c>
      <c r="Q20" s="89">
        <v>-4385</v>
      </c>
      <c r="R20" s="89"/>
    </row>
    <row r="21" spans="1:18" ht="21.75" customHeight="1" x14ac:dyDescent="0.2">
      <c r="A21" s="8" t="s">
        <v>233</v>
      </c>
      <c r="C21" s="9">
        <v>0</v>
      </c>
      <c r="E21" s="9">
        <v>0</v>
      </c>
      <c r="G21" s="9">
        <v>0</v>
      </c>
      <c r="I21" s="9">
        <v>0</v>
      </c>
      <c r="K21" s="9">
        <v>56389215</v>
      </c>
      <c r="M21" s="9">
        <v>152927551080</v>
      </c>
      <c r="O21" s="9">
        <v>34914875653</v>
      </c>
      <c r="Q21" s="89">
        <v>118012675427</v>
      </c>
      <c r="R21" s="89"/>
    </row>
    <row r="22" spans="1:18" ht="21.75" customHeight="1" x14ac:dyDescent="0.2">
      <c r="A22" s="8" t="s">
        <v>234</v>
      </c>
      <c r="C22" s="9">
        <v>0</v>
      </c>
      <c r="E22" s="9">
        <v>0</v>
      </c>
      <c r="G22" s="9">
        <v>0</v>
      </c>
      <c r="I22" s="9">
        <v>0</v>
      </c>
      <c r="K22" s="9">
        <v>827225</v>
      </c>
      <c r="M22" s="9">
        <v>769939075</v>
      </c>
      <c r="O22" s="9">
        <v>2250052000</v>
      </c>
      <c r="Q22" s="89">
        <v>-1480112925</v>
      </c>
      <c r="R22" s="89"/>
    </row>
    <row r="23" spans="1:18" ht="21.75" customHeight="1" x14ac:dyDescent="0.2">
      <c r="A23" s="8" t="s">
        <v>235</v>
      </c>
      <c r="C23" s="9">
        <v>0</v>
      </c>
      <c r="E23" s="9">
        <v>0</v>
      </c>
      <c r="G23" s="9">
        <v>0</v>
      </c>
      <c r="I23" s="9">
        <v>0</v>
      </c>
      <c r="K23" s="9">
        <v>510674</v>
      </c>
      <c r="M23" s="9">
        <v>731713056</v>
      </c>
      <c r="O23" s="9">
        <v>651109350</v>
      </c>
      <c r="Q23" s="89">
        <v>80603706</v>
      </c>
      <c r="R23" s="89"/>
    </row>
    <row r="24" spans="1:18" ht="21.75" customHeight="1" x14ac:dyDescent="0.2">
      <c r="A24" s="8" t="s">
        <v>236</v>
      </c>
      <c r="C24" s="9">
        <v>0</v>
      </c>
      <c r="E24" s="9">
        <v>0</v>
      </c>
      <c r="G24" s="9">
        <v>0</v>
      </c>
      <c r="I24" s="9">
        <v>0</v>
      </c>
      <c r="K24" s="9">
        <v>2545078</v>
      </c>
      <c r="M24" s="9">
        <v>13106849622</v>
      </c>
      <c r="O24" s="9">
        <v>12498232811</v>
      </c>
      <c r="Q24" s="89">
        <v>608616811</v>
      </c>
      <c r="R24" s="89"/>
    </row>
    <row r="25" spans="1:18" ht="21.75" customHeight="1" x14ac:dyDescent="0.2">
      <c r="A25" s="8" t="s">
        <v>249</v>
      </c>
      <c r="C25" s="9">
        <v>0</v>
      </c>
      <c r="E25" s="9">
        <v>0</v>
      </c>
      <c r="G25" s="9">
        <v>0</v>
      </c>
      <c r="I25" s="9">
        <v>0</v>
      </c>
      <c r="K25" s="9">
        <v>49480</v>
      </c>
      <c r="M25" s="9">
        <v>24168476901</v>
      </c>
      <c r="O25" s="9">
        <v>24201773779</v>
      </c>
      <c r="Q25" s="89">
        <v>-33296878</v>
      </c>
      <c r="R25" s="89"/>
    </row>
    <row r="26" spans="1:18" ht="21.75" customHeight="1" x14ac:dyDescent="0.2">
      <c r="A26" s="8" t="s">
        <v>111</v>
      </c>
      <c r="C26" s="9">
        <v>0</v>
      </c>
      <c r="E26" s="9">
        <v>0</v>
      </c>
      <c r="G26" s="9">
        <v>0</v>
      </c>
      <c r="I26" s="9">
        <v>0</v>
      </c>
      <c r="K26" s="9">
        <v>500</v>
      </c>
      <c r="M26" s="9">
        <v>10176540</v>
      </c>
      <c r="O26" s="9">
        <v>4890047</v>
      </c>
      <c r="Q26" s="89">
        <v>5286493</v>
      </c>
      <c r="R26" s="89"/>
    </row>
    <row r="27" spans="1:18" ht="21.75" customHeight="1" x14ac:dyDescent="0.2">
      <c r="A27" s="8" t="s">
        <v>237</v>
      </c>
      <c r="C27" s="9">
        <v>0</v>
      </c>
      <c r="E27" s="9">
        <v>0</v>
      </c>
      <c r="G27" s="9">
        <v>0</v>
      </c>
      <c r="I27" s="9">
        <v>0</v>
      </c>
      <c r="K27" s="9">
        <v>454481</v>
      </c>
      <c r="M27" s="9">
        <v>459987222</v>
      </c>
      <c r="O27" s="9">
        <v>212242627</v>
      </c>
      <c r="Q27" s="89">
        <v>247744595</v>
      </c>
      <c r="R27" s="89"/>
    </row>
    <row r="28" spans="1:18" ht="21.75" customHeight="1" x14ac:dyDescent="0.2">
      <c r="A28" s="8" t="s">
        <v>25</v>
      </c>
      <c r="C28" s="9">
        <v>0</v>
      </c>
      <c r="E28" s="9">
        <v>0</v>
      </c>
      <c r="G28" s="9">
        <v>0</v>
      </c>
      <c r="I28" s="9">
        <v>0</v>
      </c>
      <c r="K28" s="9">
        <v>900000</v>
      </c>
      <c r="M28" s="9">
        <v>2128218667</v>
      </c>
      <c r="O28" s="9">
        <v>2048512212</v>
      </c>
      <c r="Q28" s="89">
        <v>79706455</v>
      </c>
      <c r="R28" s="89"/>
    </row>
    <row r="29" spans="1:18" ht="21.75" customHeight="1" x14ac:dyDescent="0.2">
      <c r="A29" s="8" t="s">
        <v>238</v>
      </c>
      <c r="C29" s="9">
        <v>0</v>
      </c>
      <c r="E29" s="9">
        <v>0</v>
      </c>
      <c r="G29" s="9">
        <v>0</v>
      </c>
      <c r="I29" s="9">
        <v>0</v>
      </c>
      <c r="K29" s="9">
        <v>750000</v>
      </c>
      <c r="M29" s="9">
        <v>6112103377</v>
      </c>
      <c r="O29" s="9">
        <v>7315510575</v>
      </c>
      <c r="Q29" s="89">
        <v>-1203407198</v>
      </c>
      <c r="R29" s="89"/>
    </row>
    <row r="30" spans="1:18" ht="21.75" customHeight="1" x14ac:dyDescent="0.2">
      <c r="A30" s="8" t="s">
        <v>239</v>
      </c>
      <c r="C30" s="9">
        <v>0</v>
      </c>
      <c r="E30" s="9">
        <v>0</v>
      </c>
      <c r="G30" s="9">
        <v>0</v>
      </c>
      <c r="I30" s="9">
        <v>0</v>
      </c>
      <c r="K30" s="9">
        <v>22656987</v>
      </c>
      <c r="M30" s="9">
        <v>45475002647</v>
      </c>
      <c r="O30" s="9">
        <v>41793756343</v>
      </c>
      <c r="Q30" s="89">
        <v>3681246304</v>
      </c>
      <c r="R30" s="89"/>
    </row>
    <row r="31" spans="1:18" ht="21.75" customHeight="1" x14ac:dyDescent="0.2">
      <c r="A31" s="8" t="s">
        <v>68</v>
      </c>
      <c r="C31" s="9">
        <v>0</v>
      </c>
      <c r="E31" s="9">
        <v>0</v>
      </c>
      <c r="G31" s="9">
        <v>0</v>
      </c>
      <c r="I31" s="9">
        <v>0</v>
      </c>
      <c r="K31" s="9">
        <v>460000</v>
      </c>
      <c r="M31" s="9">
        <v>13095384422</v>
      </c>
      <c r="O31" s="9">
        <v>10843655018</v>
      </c>
      <c r="Q31" s="89">
        <v>2251729404</v>
      </c>
      <c r="R31" s="89"/>
    </row>
    <row r="32" spans="1:18" ht="21.75" customHeight="1" x14ac:dyDescent="0.2">
      <c r="A32" s="8" t="s">
        <v>34</v>
      </c>
      <c r="C32" s="9">
        <v>0</v>
      </c>
      <c r="E32" s="9">
        <v>0</v>
      </c>
      <c r="G32" s="9">
        <v>0</v>
      </c>
      <c r="I32" s="9">
        <v>0</v>
      </c>
      <c r="K32" s="9">
        <v>6741479</v>
      </c>
      <c r="M32" s="9">
        <v>13889827936</v>
      </c>
      <c r="O32" s="9">
        <v>11120279155</v>
      </c>
      <c r="Q32" s="89">
        <v>2769548781</v>
      </c>
      <c r="R32" s="89"/>
    </row>
    <row r="33" spans="1:18" ht="21.75" customHeight="1" x14ac:dyDescent="0.2">
      <c r="A33" s="8" t="s">
        <v>250</v>
      </c>
      <c r="C33" s="9">
        <v>0</v>
      </c>
      <c r="E33" s="9">
        <v>0</v>
      </c>
      <c r="G33" s="9">
        <v>0</v>
      </c>
      <c r="I33" s="9">
        <v>0</v>
      </c>
      <c r="K33" s="9">
        <v>19026</v>
      </c>
      <c r="M33" s="9">
        <v>23981582621</v>
      </c>
      <c r="O33" s="9">
        <v>24134024376</v>
      </c>
      <c r="Q33" s="89">
        <v>-152441755</v>
      </c>
      <c r="R33" s="89"/>
    </row>
    <row r="34" spans="1:18" ht="21.75" customHeight="1" x14ac:dyDescent="0.2">
      <c r="A34" s="8" t="s">
        <v>251</v>
      </c>
      <c r="C34" s="9">
        <v>0</v>
      </c>
      <c r="E34" s="9">
        <v>0</v>
      </c>
      <c r="G34" s="9">
        <v>0</v>
      </c>
      <c r="I34" s="9">
        <v>0</v>
      </c>
      <c r="K34" s="9">
        <v>1537000</v>
      </c>
      <c r="M34" s="9">
        <v>88853972608</v>
      </c>
      <c r="O34" s="9">
        <v>94923276214</v>
      </c>
      <c r="Q34" s="89">
        <v>-6069303606</v>
      </c>
      <c r="R34" s="89"/>
    </row>
    <row r="35" spans="1:18" ht="21.75" customHeight="1" x14ac:dyDescent="0.2">
      <c r="A35" s="8" t="s">
        <v>240</v>
      </c>
      <c r="C35" s="9">
        <v>0</v>
      </c>
      <c r="E35" s="9">
        <v>0</v>
      </c>
      <c r="G35" s="9">
        <v>0</v>
      </c>
      <c r="I35" s="9">
        <v>0</v>
      </c>
      <c r="K35" s="9">
        <v>7912015</v>
      </c>
      <c r="M35" s="9">
        <v>16209208821</v>
      </c>
      <c r="O35" s="9">
        <v>13412403972</v>
      </c>
      <c r="Q35" s="89">
        <v>2796804849</v>
      </c>
      <c r="R35" s="89"/>
    </row>
    <row r="36" spans="1:18" ht="21.75" customHeight="1" x14ac:dyDescent="0.2">
      <c r="A36" s="8" t="s">
        <v>241</v>
      </c>
      <c r="C36" s="9">
        <v>0</v>
      </c>
      <c r="E36" s="9">
        <v>0</v>
      </c>
      <c r="G36" s="9">
        <v>0</v>
      </c>
      <c r="I36" s="9">
        <v>0</v>
      </c>
      <c r="K36" s="9">
        <v>13599999</v>
      </c>
      <c r="M36" s="9">
        <v>28892518996</v>
      </c>
      <c r="O36" s="9">
        <v>13562345362</v>
      </c>
      <c r="Q36" s="89">
        <v>15330173634</v>
      </c>
      <c r="R36" s="89"/>
    </row>
    <row r="37" spans="1:18" ht="21.75" customHeight="1" x14ac:dyDescent="0.2">
      <c r="A37" s="8" t="s">
        <v>31</v>
      </c>
      <c r="C37" s="9">
        <v>0</v>
      </c>
      <c r="E37" s="9">
        <v>0</v>
      </c>
      <c r="G37" s="9">
        <v>0</v>
      </c>
      <c r="I37" s="9">
        <v>0</v>
      </c>
      <c r="K37" s="9">
        <v>1000000</v>
      </c>
      <c r="M37" s="9">
        <v>66879990497</v>
      </c>
      <c r="O37" s="9">
        <v>60260557100</v>
      </c>
      <c r="Q37" s="89">
        <v>6619433397</v>
      </c>
      <c r="R37" s="89"/>
    </row>
    <row r="38" spans="1:18" ht="21.75" customHeight="1" x14ac:dyDescent="0.2">
      <c r="A38" s="8" t="s">
        <v>242</v>
      </c>
      <c r="C38" s="9">
        <v>0</v>
      </c>
      <c r="E38" s="9">
        <v>0</v>
      </c>
      <c r="G38" s="9">
        <v>0</v>
      </c>
      <c r="I38" s="9">
        <v>0</v>
      </c>
      <c r="K38" s="9">
        <v>2888808</v>
      </c>
      <c r="M38" s="9">
        <v>15134996121</v>
      </c>
      <c r="O38" s="9">
        <v>8863148473</v>
      </c>
      <c r="Q38" s="89">
        <v>6271847648</v>
      </c>
      <c r="R38" s="89"/>
    </row>
    <row r="39" spans="1:18" ht="21.75" customHeight="1" x14ac:dyDescent="0.2">
      <c r="A39" s="8" t="s">
        <v>243</v>
      </c>
      <c r="C39" s="9">
        <v>0</v>
      </c>
      <c r="E39" s="9">
        <v>0</v>
      </c>
      <c r="G39" s="9">
        <v>0</v>
      </c>
      <c r="I39" s="9">
        <v>0</v>
      </c>
      <c r="K39" s="9">
        <v>5906927</v>
      </c>
      <c r="M39" s="9">
        <v>33936732965</v>
      </c>
      <c r="O39" s="9">
        <v>29968674839</v>
      </c>
      <c r="Q39" s="89">
        <v>3968058126</v>
      </c>
      <c r="R39" s="89"/>
    </row>
    <row r="40" spans="1:18" ht="21.75" customHeight="1" x14ac:dyDescent="0.2">
      <c r="A40" s="8" t="s">
        <v>150</v>
      </c>
      <c r="C40" s="9">
        <v>440000</v>
      </c>
      <c r="E40" s="9">
        <v>440000000000</v>
      </c>
      <c r="G40" s="9">
        <v>439760750000</v>
      </c>
      <c r="I40" s="9">
        <v>239250000</v>
      </c>
      <c r="K40" s="9">
        <v>440000</v>
      </c>
      <c r="M40" s="9">
        <v>440000000000</v>
      </c>
      <c r="O40" s="9">
        <v>439760750000</v>
      </c>
      <c r="Q40" s="89">
        <v>239250000</v>
      </c>
      <c r="R40" s="89"/>
    </row>
    <row r="41" spans="1:18" ht="21.75" customHeight="1" x14ac:dyDescent="0.2">
      <c r="A41" s="8" t="s">
        <v>144</v>
      </c>
      <c r="C41" s="9">
        <v>5000</v>
      </c>
      <c r="E41" s="9">
        <v>4847362813</v>
      </c>
      <c r="G41" s="9">
        <v>4997574477</v>
      </c>
      <c r="I41" s="9">
        <v>-150211664</v>
      </c>
      <c r="K41" s="9">
        <v>5000</v>
      </c>
      <c r="M41" s="9">
        <v>4847362813</v>
      </c>
      <c r="O41" s="9">
        <v>4997574477</v>
      </c>
      <c r="Q41" s="89">
        <v>-150211664</v>
      </c>
      <c r="R41" s="89"/>
    </row>
    <row r="42" spans="1:18" ht="21.75" customHeight="1" x14ac:dyDescent="0.2">
      <c r="A42" s="8" t="s">
        <v>138</v>
      </c>
      <c r="C42" s="9">
        <v>5000</v>
      </c>
      <c r="E42" s="9">
        <v>4847362813</v>
      </c>
      <c r="G42" s="9">
        <v>5000000000</v>
      </c>
      <c r="I42" s="9">
        <v>-152637187</v>
      </c>
      <c r="K42" s="9">
        <v>5000</v>
      </c>
      <c r="M42" s="9">
        <v>4847362813</v>
      </c>
      <c r="O42" s="9">
        <v>5000000000</v>
      </c>
      <c r="Q42" s="89">
        <v>-152637187</v>
      </c>
      <c r="R42" s="89"/>
    </row>
    <row r="43" spans="1:18" ht="21.75" customHeight="1" x14ac:dyDescent="0.2">
      <c r="A43" s="8" t="s">
        <v>147</v>
      </c>
      <c r="C43" s="9">
        <v>5000</v>
      </c>
      <c r="E43" s="9">
        <v>4847362813</v>
      </c>
      <c r="G43" s="9">
        <v>5000000000</v>
      </c>
      <c r="I43" s="9">
        <v>-152637187</v>
      </c>
      <c r="K43" s="9">
        <v>5000</v>
      </c>
      <c r="M43" s="9">
        <v>4847362813</v>
      </c>
      <c r="O43" s="9">
        <v>5000000000</v>
      </c>
      <c r="Q43" s="89">
        <v>-152637187</v>
      </c>
      <c r="R43" s="89"/>
    </row>
    <row r="44" spans="1:18" ht="21.75" customHeight="1" x14ac:dyDescent="0.2">
      <c r="A44" s="8" t="s">
        <v>256</v>
      </c>
      <c r="C44" s="9">
        <v>0</v>
      </c>
      <c r="E44" s="9">
        <v>0</v>
      </c>
      <c r="G44" s="9">
        <v>0</v>
      </c>
      <c r="I44" s="9">
        <v>0</v>
      </c>
      <c r="K44" s="9">
        <v>1380000</v>
      </c>
      <c r="M44" s="9">
        <v>1380000000000</v>
      </c>
      <c r="O44" s="9">
        <v>1379249625000</v>
      </c>
      <c r="Q44" s="89">
        <v>750375000</v>
      </c>
      <c r="R44" s="89"/>
    </row>
    <row r="45" spans="1:18" ht="21.75" customHeight="1" x14ac:dyDescent="0.2">
      <c r="A45" s="8" t="s">
        <v>257</v>
      </c>
      <c r="C45" s="9">
        <v>0</v>
      </c>
      <c r="E45" s="9">
        <v>0</v>
      </c>
      <c r="G45" s="9">
        <v>0</v>
      </c>
      <c r="I45" s="9">
        <v>0</v>
      </c>
      <c r="K45" s="9">
        <v>7295000</v>
      </c>
      <c r="M45" s="9">
        <v>7295000000000</v>
      </c>
      <c r="O45" s="9">
        <v>6817812250581</v>
      </c>
      <c r="Q45" s="89">
        <v>477187749419</v>
      </c>
      <c r="R45" s="89"/>
    </row>
    <row r="46" spans="1:18" ht="21.75" customHeight="1" x14ac:dyDescent="0.2">
      <c r="A46" s="8" t="s">
        <v>258</v>
      </c>
      <c r="C46" s="9">
        <v>0</v>
      </c>
      <c r="E46" s="9">
        <v>0</v>
      </c>
      <c r="G46" s="9">
        <v>0</v>
      </c>
      <c r="I46" s="9">
        <v>0</v>
      </c>
      <c r="K46" s="9">
        <v>245000</v>
      </c>
      <c r="M46" s="9">
        <v>245000000000</v>
      </c>
      <c r="O46" s="9">
        <v>231271777555</v>
      </c>
      <c r="Q46" s="89">
        <v>13728222445</v>
      </c>
      <c r="R46" s="89"/>
    </row>
    <row r="47" spans="1:18" ht="21.75" customHeight="1" x14ac:dyDescent="0.2">
      <c r="A47" s="8" t="s">
        <v>259</v>
      </c>
      <c r="C47" s="9">
        <v>0</v>
      </c>
      <c r="E47" s="9">
        <v>0</v>
      </c>
      <c r="G47" s="9">
        <v>0</v>
      </c>
      <c r="I47" s="9">
        <v>0</v>
      </c>
      <c r="K47" s="9">
        <v>1000000</v>
      </c>
      <c r="M47" s="9">
        <v>1000000000000</v>
      </c>
      <c r="O47" s="9">
        <v>957948831937</v>
      </c>
      <c r="Q47" s="89">
        <v>42051168063</v>
      </c>
      <c r="R47" s="89"/>
    </row>
    <row r="48" spans="1:18" ht="21.75" customHeight="1" x14ac:dyDescent="0.2">
      <c r="A48" s="8" t="s">
        <v>260</v>
      </c>
      <c r="C48" s="9">
        <v>0</v>
      </c>
      <c r="E48" s="9">
        <v>0</v>
      </c>
      <c r="G48" s="9">
        <v>0</v>
      </c>
      <c r="I48" s="9">
        <v>0</v>
      </c>
      <c r="K48" s="9">
        <v>714000</v>
      </c>
      <c r="M48" s="9">
        <v>714000000000</v>
      </c>
      <c r="O48" s="9">
        <v>669774591929</v>
      </c>
      <c r="Q48" s="89">
        <v>44225408071</v>
      </c>
      <c r="R48" s="89"/>
    </row>
    <row r="49" spans="1:18" ht="21.75" customHeight="1" x14ac:dyDescent="0.2">
      <c r="A49" s="8" t="s">
        <v>156</v>
      </c>
      <c r="C49" s="9">
        <v>0</v>
      </c>
      <c r="E49" s="9">
        <v>0</v>
      </c>
      <c r="G49" s="9">
        <v>0</v>
      </c>
      <c r="I49" s="9">
        <v>0</v>
      </c>
      <c r="K49" s="9">
        <v>230000</v>
      </c>
      <c r="M49" s="9">
        <v>215867698485</v>
      </c>
      <c r="O49" s="9">
        <v>220840852452</v>
      </c>
      <c r="Q49" s="89">
        <v>-4973153967</v>
      </c>
      <c r="R49" s="89"/>
    </row>
    <row r="50" spans="1:18" ht="21.75" customHeight="1" x14ac:dyDescent="0.2">
      <c r="A50" s="11" t="s">
        <v>261</v>
      </c>
      <c r="C50" s="9">
        <v>0</v>
      </c>
      <c r="E50" s="13">
        <v>0</v>
      </c>
      <c r="G50" s="13">
        <v>0</v>
      </c>
      <c r="I50" s="13">
        <v>0</v>
      </c>
      <c r="K50" s="9">
        <v>470000</v>
      </c>
      <c r="M50" s="13">
        <v>416712500000</v>
      </c>
      <c r="O50" s="13">
        <v>416127500000</v>
      </c>
      <c r="Q50" s="101">
        <v>585000000</v>
      </c>
      <c r="R50" s="101"/>
    </row>
    <row r="51" spans="1:18" ht="21.75" customHeight="1" x14ac:dyDescent="0.2">
      <c r="A51" s="15" t="s">
        <v>77</v>
      </c>
      <c r="C51" s="9"/>
      <c r="E51" s="16">
        <v>669462246489</v>
      </c>
      <c r="G51" s="16">
        <v>592456799326</v>
      </c>
      <c r="I51" s="16">
        <v>77005447163</v>
      </c>
      <c r="K51" s="9"/>
      <c r="M51" s="16">
        <v>13160374537457</v>
      </c>
      <c r="O51" s="16">
        <v>12279612230044</v>
      </c>
      <c r="Q51" s="107">
        <v>880762307413</v>
      </c>
      <c r="R51" s="107"/>
    </row>
  </sheetData>
  <mergeCells count="5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8:R48"/>
    <mergeCell ref="Q49:R49"/>
    <mergeCell ref="Q50:R50"/>
    <mergeCell ref="Q51:R51"/>
    <mergeCell ref="Q43:R43"/>
    <mergeCell ref="Q44:R44"/>
    <mergeCell ref="Q45:R45"/>
    <mergeCell ref="Q46:R46"/>
    <mergeCell ref="Q47:R47"/>
  </mergeCells>
  <pageMargins left="0.39" right="0.39" top="0.39" bottom="0.39" header="0" footer="0"/>
  <pageSetup scale="76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4"/>
  <sheetViews>
    <sheetView rightToLeft="1" view="pageBreakPreview" topLeftCell="A82" zoomScaleNormal="100" zoomScaleSheetLayoutView="100" workbookViewId="0">
      <selection activeCell="Y89" sqref="Y89"/>
    </sheetView>
  </sheetViews>
  <sheetFormatPr defaultRowHeight="12.75" x14ac:dyDescent="0.2"/>
  <cols>
    <col min="1" max="1" width="28.28515625" bestFit="1" customWidth="1"/>
    <col min="2" max="2" width="1.28515625" customWidth="1"/>
    <col min="3" max="3" width="13.570312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3.5703125" bestFit="1" customWidth="1"/>
    <col min="12" max="12" width="1.28515625" customWidth="1"/>
    <col min="13" max="13" width="18.85546875" bestFit="1" customWidth="1"/>
    <col min="14" max="14" width="1.28515625" customWidth="1"/>
    <col min="15" max="15" width="18.5703125" bestFit="1" customWidth="1"/>
    <col min="16" max="16" width="1.28515625" customWidth="1"/>
    <col min="17" max="17" width="17.5703125" customWidth="1"/>
    <col min="18" max="18" width="1.28515625" customWidth="1"/>
    <col min="19" max="19" width="0.28515625" customWidth="1"/>
  </cols>
  <sheetData>
    <row r="1" spans="1:1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21.75" customHeight="1" x14ac:dyDescent="0.2">
      <c r="A2" s="86" t="s">
        <v>203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14.45" customHeight="1" x14ac:dyDescent="0.2"/>
    <row r="5" spans="1:18" ht="14.45" customHeight="1" x14ac:dyDescent="0.2">
      <c r="A5" s="87" t="s">
        <v>317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14.45" customHeight="1" x14ac:dyDescent="0.2">
      <c r="A6" s="84" t="s">
        <v>206</v>
      </c>
      <c r="C6" s="84" t="s">
        <v>222</v>
      </c>
      <c r="D6" s="84"/>
      <c r="E6" s="84"/>
      <c r="F6" s="84"/>
      <c r="G6" s="84"/>
      <c r="H6" s="84"/>
      <c r="I6" s="84"/>
      <c r="K6" s="84" t="s">
        <v>223</v>
      </c>
      <c r="L6" s="84"/>
      <c r="M6" s="84"/>
      <c r="N6" s="84"/>
      <c r="O6" s="84"/>
      <c r="P6" s="84"/>
      <c r="Q6" s="84"/>
      <c r="R6" s="84"/>
    </row>
    <row r="7" spans="1:18" ht="29.1" customHeight="1" x14ac:dyDescent="0.2">
      <c r="A7" s="84"/>
      <c r="C7" s="19" t="s">
        <v>13</v>
      </c>
      <c r="D7" s="3"/>
      <c r="E7" s="19" t="s">
        <v>15</v>
      </c>
      <c r="F7" s="3"/>
      <c r="G7" s="19" t="s">
        <v>315</v>
      </c>
      <c r="H7" s="3"/>
      <c r="I7" s="19" t="s">
        <v>318</v>
      </c>
      <c r="K7" s="19" t="s">
        <v>13</v>
      </c>
      <c r="L7" s="3"/>
      <c r="M7" s="19" t="s">
        <v>15</v>
      </c>
      <c r="N7" s="3"/>
      <c r="O7" s="19" t="s">
        <v>315</v>
      </c>
      <c r="P7" s="3"/>
      <c r="Q7" s="108" t="s">
        <v>318</v>
      </c>
      <c r="R7" s="108"/>
    </row>
    <row r="8" spans="1:18" ht="21.75" customHeight="1" x14ac:dyDescent="0.2">
      <c r="A8" s="5" t="s">
        <v>31</v>
      </c>
      <c r="C8" s="6">
        <v>943935</v>
      </c>
      <c r="E8" s="6">
        <v>65564686771</v>
      </c>
      <c r="G8" s="6">
        <v>65583419539</v>
      </c>
      <c r="I8" s="6">
        <v>-18732767</v>
      </c>
      <c r="K8" s="6">
        <v>943935</v>
      </c>
      <c r="M8" s="6">
        <v>65564686771</v>
      </c>
      <c r="O8" s="6">
        <v>69248836277</v>
      </c>
      <c r="Q8" s="91">
        <v>-3684149505</v>
      </c>
      <c r="R8" s="91"/>
    </row>
    <row r="9" spans="1:18" ht="21.75" customHeight="1" x14ac:dyDescent="0.2">
      <c r="A9" s="8" t="s">
        <v>63</v>
      </c>
      <c r="C9" s="9">
        <v>10000</v>
      </c>
      <c r="E9" s="9">
        <v>5080422</v>
      </c>
      <c r="G9" s="9">
        <v>5080422</v>
      </c>
      <c r="I9" s="9">
        <v>0</v>
      </c>
      <c r="K9" s="9">
        <v>10000</v>
      </c>
      <c r="M9" s="9">
        <v>5080422</v>
      </c>
      <c r="O9" s="9">
        <v>5080422</v>
      </c>
      <c r="Q9" s="89">
        <v>0</v>
      </c>
      <c r="R9" s="89"/>
    </row>
    <row r="10" spans="1:18" ht="21.75" customHeight="1" x14ac:dyDescent="0.2">
      <c r="A10" s="8" t="s">
        <v>33</v>
      </c>
      <c r="C10" s="9">
        <v>257779272</v>
      </c>
      <c r="E10" s="9">
        <v>743315970688</v>
      </c>
      <c r="G10" s="9">
        <v>679625097770</v>
      </c>
      <c r="I10" s="9">
        <v>63690872918</v>
      </c>
      <c r="K10" s="9">
        <v>257779272</v>
      </c>
      <c r="M10" s="9">
        <v>743315970688</v>
      </c>
      <c r="O10" s="9">
        <v>564220727942</v>
      </c>
      <c r="Q10" s="89">
        <v>179095242746</v>
      </c>
      <c r="R10" s="89"/>
    </row>
    <row r="11" spans="1:18" ht="21.75" customHeight="1" x14ac:dyDescent="0.2">
      <c r="A11" s="8" t="s">
        <v>36</v>
      </c>
      <c r="C11" s="9">
        <v>2338000</v>
      </c>
      <c r="E11" s="9">
        <v>63658804014</v>
      </c>
      <c r="G11" s="9">
        <v>44704998300</v>
      </c>
      <c r="I11" s="9">
        <v>18953805714</v>
      </c>
      <c r="K11" s="9">
        <v>2338000</v>
      </c>
      <c r="M11" s="9">
        <v>63658804014</v>
      </c>
      <c r="O11" s="9">
        <v>11941825570</v>
      </c>
      <c r="Q11" s="89">
        <v>51716978444</v>
      </c>
      <c r="R11" s="89"/>
    </row>
    <row r="12" spans="1:18" ht="21.75" customHeight="1" x14ac:dyDescent="0.2">
      <c r="A12" s="8" t="s">
        <v>50</v>
      </c>
      <c r="C12" s="9">
        <v>10000</v>
      </c>
      <c r="E12" s="9">
        <v>4276683</v>
      </c>
      <c r="G12" s="9">
        <v>4276683</v>
      </c>
      <c r="I12" s="9">
        <v>0</v>
      </c>
      <c r="K12" s="9">
        <v>10000</v>
      </c>
      <c r="M12" s="9">
        <v>4276683</v>
      </c>
      <c r="O12" s="9">
        <v>4276683</v>
      </c>
      <c r="Q12" s="89">
        <v>0</v>
      </c>
      <c r="R12" s="89"/>
    </row>
    <row r="13" spans="1:18" ht="21.75" customHeight="1" x14ac:dyDescent="0.2">
      <c r="A13" s="8" t="s">
        <v>115</v>
      </c>
      <c r="C13" s="9">
        <v>14000000</v>
      </c>
      <c r="E13" s="9">
        <v>327053064800</v>
      </c>
      <c r="G13" s="9">
        <v>295157385600</v>
      </c>
      <c r="I13" s="9">
        <v>31895679200</v>
      </c>
      <c r="K13" s="9">
        <v>14000000</v>
      </c>
      <c r="M13" s="9">
        <v>327053064800</v>
      </c>
      <c r="O13" s="9">
        <v>233169860000</v>
      </c>
      <c r="Q13" s="89">
        <v>93883204800</v>
      </c>
      <c r="R13" s="89"/>
    </row>
    <row r="14" spans="1:18" ht="21.75" customHeight="1" x14ac:dyDescent="0.2">
      <c r="A14" s="8" t="s">
        <v>111</v>
      </c>
      <c r="C14" s="9">
        <v>34327500</v>
      </c>
      <c r="E14" s="9">
        <v>750043173825</v>
      </c>
      <c r="G14" s="9">
        <v>658869606941</v>
      </c>
      <c r="I14" s="9">
        <v>91173566884</v>
      </c>
      <c r="K14" s="9">
        <v>34327500</v>
      </c>
      <c r="M14" s="9">
        <v>750043173825</v>
      </c>
      <c r="O14" s="9">
        <v>347995444058</v>
      </c>
      <c r="Q14" s="89">
        <v>402047729767</v>
      </c>
      <c r="R14" s="89"/>
    </row>
    <row r="15" spans="1:18" ht="21.75" customHeight="1" x14ac:dyDescent="0.2">
      <c r="A15" s="8" t="s">
        <v>114</v>
      </c>
      <c r="C15" s="9">
        <v>5000000</v>
      </c>
      <c r="E15" s="9">
        <v>69265322500</v>
      </c>
      <c r="G15" s="9">
        <v>50483620000</v>
      </c>
      <c r="I15" s="9">
        <v>18781702500</v>
      </c>
      <c r="K15" s="9">
        <v>5000000</v>
      </c>
      <c r="M15" s="9">
        <v>69265322500</v>
      </c>
      <c r="O15" s="9">
        <v>50112250000</v>
      </c>
      <c r="Q15" s="89">
        <v>19153072500</v>
      </c>
      <c r="R15" s="89"/>
    </row>
    <row r="16" spans="1:18" ht="21.75" customHeight="1" x14ac:dyDescent="0.2">
      <c r="A16" s="8" t="s">
        <v>52</v>
      </c>
      <c r="C16" s="9">
        <v>10000</v>
      </c>
      <c r="E16" s="9">
        <v>12066003</v>
      </c>
      <c r="G16" s="9">
        <v>12066003</v>
      </c>
      <c r="I16" s="9">
        <v>0</v>
      </c>
      <c r="K16" s="9">
        <v>10000</v>
      </c>
      <c r="M16" s="9">
        <v>12066003</v>
      </c>
      <c r="O16" s="9">
        <v>12066003</v>
      </c>
      <c r="Q16" s="89">
        <v>0</v>
      </c>
      <c r="R16" s="89"/>
    </row>
    <row r="17" spans="1:18" ht="21.75" customHeight="1" x14ac:dyDescent="0.2">
      <c r="A17" s="8" t="s">
        <v>51</v>
      </c>
      <c r="C17" s="9">
        <v>10000</v>
      </c>
      <c r="E17" s="9">
        <v>4316374</v>
      </c>
      <c r="G17" s="9">
        <v>4316374</v>
      </c>
      <c r="I17" s="9">
        <v>0</v>
      </c>
      <c r="K17" s="9">
        <v>10000</v>
      </c>
      <c r="M17" s="9">
        <v>4316374</v>
      </c>
      <c r="O17" s="9">
        <v>4316374</v>
      </c>
      <c r="Q17" s="89">
        <v>0</v>
      </c>
      <c r="R17" s="89"/>
    </row>
    <row r="18" spans="1:18" ht="21.75" customHeight="1" x14ac:dyDescent="0.2">
      <c r="A18" s="8" t="s">
        <v>41</v>
      </c>
      <c r="C18" s="9">
        <v>10000</v>
      </c>
      <c r="E18" s="9">
        <v>6836740</v>
      </c>
      <c r="G18" s="9">
        <v>6836740</v>
      </c>
      <c r="I18" s="9">
        <v>0</v>
      </c>
      <c r="K18" s="9">
        <v>10000</v>
      </c>
      <c r="M18" s="9">
        <v>6836740</v>
      </c>
      <c r="O18" s="9">
        <v>6836740</v>
      </c>
      <c r="Q18" s="89">
        <v>0</v>
      </c>
      <c r="R18" s="89"/>
    </row>
    <row r="19" spans="1:18" ht="21.75" customHeight="1" x14ac:dyDescent="0.2">
      <c r="A19" s="8" t="s">
        <v>30</v>
      </c>
      <c r="C19" s="9">
        <v>668664</v>
      </c>
      <c r="E19" s="9">
        <v>28377690870</v>
      </c>
      <c r="G19" s="9">
        <v>33944415827</v>
      </c>
      <c r="I19" s="9">
        <v>-5566724956</v>
      </c>
      <c r="K19" s="9">
        <v>668664</v>
      </c>
      <c r="M19" s="9">
        <v>28377690870</v>
      </c>
      <c r="O19" s="9">
        <v>18909613977</v>
      </c>
      <c r="Q19" s="89">
        <v>9468076893</v>
      </c>
      <c r="R19" s="89"/>
    </row>
    <row r="20" spans="1:18" ht="21.75" customHeight="1" x14ac:dyDescent="0.2">
      <c r="A20" s="8" t="s">
        <v>70</v>
      </c>
      <c r="C20" s="9">
        <v>5400000</v>
      </c>
      <c r="E20" s="9">
        <v>35685998280</v>
      </c>
      <c r="G20" s="9">
        <v>33167617020</v>
      </c>
      <c r="I20" s="9">
        <v>2518381259</v>
      </c>
      <c r="K20" s="9">
        <v>5400000</v>
      </c>
      <c r="M20" s="9">
        <v>35685998280</v>
      </c>
      <c r="O20" s="9">
        <v>26097338445</v>
      </c>
      <c r="Q20" s="89">
        <v>9588659835</v>
      </c>
      <c r="R20" s="89"/>
    </row>
    <row r="21" spans="1:18" ht="21.75" customHeight="1" x14ac:dyDescent="0.2">
      <c r="A21" s="8" t="s">
        <v>55</v>
      </c>
      <c r="C21" s="9">
        <v>10000</v>
      </c>
      <c r="E21" s="9">
        <v>19736250</v>
      </c>
      <c r="G21" s="9">
        <v>19736250</v>
      </c>
      <c r="I21" s="9">
        <v>0</v>
      </c>
      <c r="K21" s="9">
        <v>10000</v>
      </c>
      <c r="M21" s="9">
        <v>19736250</v>
      </c>
      <c r="O21" s="9">
        <v>19736250</v>
      </c>
      <c r="Q21" s="89">
        <v>0</v>
      </c>
      <c r="R21" s="89"/>
    </row>
    <row r="22" spans="1:18" ht="21.75" customHeight="1" x14ac:dyDescent="0.2">
      <c r="A22" s="8" t="s">
        <v>35</v>
      </c>
      <c r="C22" s="9">
        <v>1125000</v>
      </c>
      <c r="E22" s="9">
        <v>35967306825</v>
      </c>
      <c r="G22" s="9">
        <v>32015591550</v>
      </c>
      <c r="I22" s="9">
        <v>3951715274</v>
      </c>
      <c r="K22" s="9">
        <v>1125000</v>
      </c>
      <c r="M22" s="9">
        <v>35967306825</v>
      </c>
      <c r="O22" s="9">
        <v>20641933350</v>
      </c>
      <c r="Q22" s="89">
        <v>15325373475</v>
      </c>
      <c r="R22" s="89"/>
    </row>
    <row r="23" spans="1:18" ht="21.75" customHeight="1" x14ac:dyDescent="0.2">
      <c r="A23" s="8" t="s">
        <v>54</v>
      </c>
      <c r="C23" s="9">
        <v>10000</v>
      </c>
      <c r="E23" s="9">
        <v>11688940</v>
      </c>
      <c r="G23" s="9">
        <v>11688940</v>
      </c>
      <c r="I23" s="9">
        <v>0</v>
      </c>
      <c r="K23" s="9">
        <v>10000</v>
      </c>
      <c r="M23" s="9">
        <v>11688940</v>
      </c>
      <c r="O23" s="9">
        <v>11688940</v>
      </c>
      <c r="Q23" s="89">
        <v>0</v>
      </c>
      <c r="R23" s="89"/>
    </row>
    <row r="24" spans="1:18" ht="21.75" customHeight="1" x14ac:dyDescent="0.2">
      <c r="A24" s="8" t="s">
        <v>108</v>
      </c>
      <c r="C24" s="9">
        <v>1470</v>
      </c>
      <c r="E24" s="9">
        <v>351456089250</v>
      </c>
      <c r="G24" s="9">
        <v>327923681560</v>
      </c>
      <c r="I24" s="9">
        <v>23532407690</v>
      </c>
      <c r="K24" s="9">
        <v>1470</v>
      </c>
      <c r="M24" s="9">
        <v>351456089250</v>
      </c>
      <c r="O24" s="9">
        <v>164916126850</v>
      </c>
      <c r="Q24" s="89">
        <v>186539962400</v>
      </c>
      <c r="R24" s="89"/>
    </row>
    <row r="25" spans="1:18" ht="21.75" customHeight="1" x14ac:dyDescent="0.2">
      <c r="A25" s="8" t="s">
        <v>67</v>
      </c>
      <c r="C25" s="9">
        <v>3044096</v>
      </c>
      <c r="E25" s="9">
        <v>48268630903</v>
      </c>
      <c r="G25" s="9">
        <v>37575830315</v>
      </c>
      <c r="I25" s="9">
        <v>10692800588</v>
      </c>
      <c r="K25" s="9">
        <v>3044096</v>
      </c>
      <c r="M25" s="9">
        <v>48268630903</v>
      </c>
      <c r="O25" s="9">
        <v>25372749242</v>
      </c>
      <c r="Q25" s="89">
        <v>22895881661</v>
      </c>
      <c r="R25" s="89"/>
    </row>
    <row r="26" spans="1:18" ht="21.75" customHeight="1" x14ac:dyDescent="0.2">
      <c r="A26" s="8" t="s">
        <v>53</v>
      </c>
      <c r="C26" s="9">
        <v>10000</v>
      </c>
      <c r="E26" s="9">
        <v>6876431</v>
      </c>
      <c r="G26" s="9">
        <v>6876431</v>
      </c>
      <c r="I26" s="9">
        <v>0</v>
      </c>
      <c r="K26" s="9">
        <v>10000</v>
      </c>
      <c r="M26" s="9">
        <v>6876431</v>
      </c>
      <c r="O26" s="9">
        <v>6876431</v>
      </c>
      <c r="Q26" s="89">
        <v>0</v>
      </c>
      <c r="R26" s="89"/>
    </row>
    <row r="27" spans="1:18" ht="21.75" customHeight="1" x14ac:dyDescent="0.2">
      <c r="A27" s="8" t="s">
        <v>32</v>
      </c>
      <c r="C27" s="9">
        <v>2951000</v>
      </c>
      <c r="E27" s="9">
        <v>40467568801</v>
      </c>
      <c r="G27" s="9">
        <v>38534964213</v>
      </c>
      <c r="I27" s="9">
        <v>1932604588</v>
      </c>
      <c r="K27" s="9">
        <v>2951000</v>
      </c>
      <c r="M27" s="9">
        <v>40467568801</v>
      </c>
      <c r="O27" s="9">
        <v>17100622416</v>
      </c>
      <c r="Q27" s="89">
        <v>23366946385</v>
      </c>
      <c r="R27" s="89"/>
    </row>
    <row r="28" spans="1:18" ht="21.75" customHeight="1" x14ac:dyDescent="0.2">
      <c r="A28" s="8" t="s">
        <v>48</v>
      </c>
      <c r="C28" s="9">
        <v>4400000</v>
      </c>
      <c r="E28" s="9">
        <v>91554768360</v>
      </c>
      <c r="G28" s="9">
        <v>89153474960</v>
      </c>
      <c r="I28" s="9">
        <v>2401293399</v>
      </c>
      <c r="K28" s="9">
        <v>4400000</v>
      </c>
      <c r="M28" s="9">
        <v>91554768360</v>
      </c>
      <c r="O28" s="9">
        <v>59290117040</v>
      </c>
      <c r="Q28" s="89">
        <v>32264651320</v>
      </c>
      <c r="R28" s="89"/>
    </row>
    <row r="29" spans="1:18" ht="21.75" customHeight="1" x14ac:dyDescent="0.2">
      <c r="A29" s="8" t="s">
        <v>42</v>
      </c>
      <c r="C29" s="9">
        <v>10000</v>
      </c>
      <c r="E29" s="9">
        <v>9148729</v>
      </c>
      <c r="G29" s="9">
        <v>9148729</v>
      </c>
      <c r="I29" s="9">
        <v>0</v>
      </c>
      <c r="K29" s="9">
        <v>10000</v>
      </c>
      <c r="M29" s="9">
        <v>9148729</v>
      </c>
      <c r="O29" s="9">
        <v>9148729</v>
      </c>
      <c r="Q29" s="89">
        <v>0</v>
      </c>
      <c r="R29" s="89"/>
    </row>
    <row r="30" spans="1:18" ht="21.75" customHeight="1" x14ac:dyDescent="0.2">
      <c r="A30" s="8" t="s">
        <v>76</v>
      </c>
      <c r="C30" s="9">
        <v>7262500</v>
      </c>
      <c r="E30" s="9">
        <v>36320058810</v>
      </c>
      <c r="G30" s="9">
        <v>26359761413</v>
      </c>
      <c r="I30" s="9">
        <v>9960297397</v>
      </c>
      <c r="K30" s="9">
        <v>7262500</v>
      </c>
      <c r="M30" s="9">
        <v>36320058810</v>
      </c>
      <c r="O30" s="9">
        <v>26359761413</v>
      </c>
      <c r="Q30" s="89">
        <v>9960297397</v>
      </c>
      <c r="R30" s="89"/>
    </row>
    <row r="31" spans="1:18" ht="21.75" customHeight="1" x14ac:dyDescent="0.2">
      <c r="A31" s="8" t="s">
        <v>72</v>
      </c>
      <c r="C31" s="9">
        <v>3825000</v>
      </c>
      <c r="E31" s="9">
        <v>89648121555</v>
      </c>
      <c r="G31" s="9">
        <v>100055279502</v>
      </c>
      <c r="I31" s="9">
        <v>-10407157947</v>
      </c>
      <c r="K31" s="9">
        <v>3825000</v>
      </c>
      <c r="M31" s="9">
        <v>89648121555</v>
      </c>
      <c r="O31" s="9">
        <v>100160245607</v>
      </c>
      <c r="Q31" s="89">
        <v>-10512124052</v>
      </c>
      <c r="R31" s="89"/>
    </row>
    <row r="32" spans="1:18" ht="21.75" customHeight="1" x14ac:dyDescent="0.2">
      <c r="A32" s="8" t="s">
        <v>29</v>
      </c>
      <c r="C32" s="9">
        <v>621899</v>
      </c>
      <c r="E32" s="9">
        <v>21653748480</v>
      </c>
      <c r="G32" s="9">
        <v>17469866613</v>
      </c>
      <c r="I32" s="9">
        <v>4183881867</v>
      </c>
      <c r="K32" s="9">
        <v>621899</v>
      </c>
      <c r="M32" s="9">
        <v>21653748480</v>
      </c>
      <c r="O32" s="9">
        <v>6436266647</v>
      </c>
      <c r="Q32" s="89">
        <v>15217481833</v>
      </c>
      <c r="R32" s="89"/>
    </row>
    <row r="33" spans="1:18" ht="21.75" customHeight="1" x14ac:dyDescent="0.2">
      <c r="A33" s="8" t="s">
        <v>39</v>
      </c>
      <c r="C33" s="9">
        <v>1935000</v>
      </c>
      <c r="E33" s="9">
        <v>52993171620</v>
      </c>
      <c r="G33" s="9">
        <v>29745620183</v>
      </c>
      <c r="I33" s="9">
        <v>23247551437</v>
      </c>
      <c r="K33" s="9">
        <v>1935000</v>
      </c>
      <c r="M33" s="9">
        <v>52993171620</v>
      </c>
      <c r="O33" s="9">
        <v>30174821333</v>
      </c>
      <c r="Q33" s="89">
        <v>22818350287</v>
      </c>
      <c r="R33" s="89"/>
    </row>
    <row r="34" spans="1:18" ht="21.75" customHeight="1" x14ac:dyDescent="0.2">
      <c r="A34" s="8" t="s">
        <v>109</v>
      </c>
      <c r="C34" s="9">
        <v>115000</v>
      </c>
      <c r="E34" s="9">
        <v>70789394054</v>
      </c>
      <c r="G34" s="9">
        <v>66945066391</v>
      </c>
      <c r="I34" s="9">
        <v>3844327663</v>
      </c>
      <c r="K34" s="9">
        <v>115000</v>
      </c>
      <c r="M34" s="9">
        <v>70789394054</v>
      </c>
      <c r="O34" s="9">
        <v>29631819701</v>
      </c>
      <c r="Q34" s="89">
        <v>41157574353</v>
      </c>
      <c r="R34" s="89"/>
    </row>
    <row r="35" spans="1:18" ht="21.75" customHeight="1" x14ac:dyDescent="0.2">
      <c r="A35" s="8" t="s">
        <v>27</v>
      </c>
      <c r="C35" s="9">
        <v>369735</v>
      </c>
      <c r="E35" s="9">
        <v>22408844011</v>
      </c>
      <c r="G35" s="9">
        <v>21832847202</v>
      </c>
      <c r="I35" s="9">
        <v>575996809</v>
      </c>
      <c r="K35" s="9">
        <v>369735</v>
      </c>
      <c r="M35" s="9">
        <v>22408844011</v>
      </c>
      <c r="O35" s="9">
        <v>12687501604</v>
      </c>
      <c r="Q35" s="89">
        <v>9721342407</v>
      </c>
      <c r="R35" s="89"/>
    </row>
    <row r="36" spans="1:18" ht="21.75" customHeight="1" x14ac:dyDescent="0.2">
      <c r="A36" s="8" t="s">
        <v>49</v>
      </c>
      <c r="C36" s="9">
        <v>32733220</v>
      </c>
      <c r="E36" s="9">
        <v>177017047541</v>
      </c>
      <c r="G36" s="9">
        <v>178641057151</v>
      </c>
      <c r="I36" s="9">
        <v>-1624009609</v>
      </c>
      <c r="K36" s="9">
        <v>32733220</v>
      </c>
      <c r="M36" s="9">
        <v>177017047541</v>
      </c>
      <c r="O36" s="9">
        <v>164555544141</v>
      </c>
      <c r="Q36" s="89">
        <v>12461503400</v>
      </c>
      <c r="R36" s="89"/>
    </row>
    <row r="37" spans="1:18" ht="21.75" customHeight="1" x14ac:dyDescent="0.2">
      <c r="A37" s="8" t="s">
        <v>24</v>
      </c>
      <c r="C37" s="9">
        <v>2100000</v>
      </c>
      <c r="E37" s="9">
        <v>31235667330</v>
      </c>
      <c r="G37" s="9">
        <v>24296723220</v>
      </c>
      <c r="I37" s="9">
        <v>6938944110</v>
      </c>
      <c r="K37" s="9">
        <v>2100000</v>
      </c>
      <c r="M37" s="9">
        <v>31235667330</v>
      </c>
      <c r="O37" s="9">
        <v>29223601416</v>
      </c>
      <c r="Q37" s="89">
        <v>2012065913</v>
      </c>
      <c r="R37" s="89"/>
    </row>
    <row r="38" spans="1:18" ht="21.75" customHeight="1" x14ac:dyDescent="0.2">
      <c r="A38" s="8" t="s">
        <v>34</v>
      </c>
      <c r="C38" s="9">
        <v>1439192</v>
      </c>
      <c r="E38" s="9">
        <v>6540547069</v>
      </c>
      <c r="G38" s="9">
        <v>4641217898</v>
      </c>
      <c r="I38" s="9">
        <v>1899329171</v>
      </c>
      <c r="K38" s="9">
        <v>1439192</v>
      </c>
      <c r="M38" s="9">
        <v>6540547069</v>
      </c>
      <c r="O38" s="9">
        <v>2373991953</v>
      </c>
      <c r="Q38" s="89">
        <v>4166555116</v>
      </c>
      <c r="R38" s="89"/>
    </row>
    <row r="39" spans="1:18" ht="21.75" customHeight="1" x14ac:dyDescent="0.2">
      <c r="A39" s="8" t="s">
        <v>110</v>
      </c>
      <c r="C39" s="9">
        <v>15335408</v>
      </c>
      <c r="E39" s="9">
        <v>201961802613</v>
      </c>
      <c r="G39" s="9">
        <v>183678139422</v>
      </c>
      <c r="I39" s="9">
        <v>18283663191</v>
      </c>
      <c r="K39" s="9">
        <v>15335408</v>
      </c>
      <c r="M39" s="9">
        <v>201961802613</v>
      </c>
      <c r="O39" s="9">
        <v>159999992560</v>
      </c>
      <c r="Q39" s="89">
        <v>41961810053</v>
      </c>
      <c r="R39" s="89"/>
    </row>
    <row r="40" spans="1:18" ht="21.75" customHeight="1" x14ac:dyDescent="0.2">
      <c r="A40" s="8" t="s">
        <v>71</v>
      </c>
      <c r="C40" s="9">
        <v>303003995</v>
      </c>
      <c r="E40" s="9">
        <v>592303695013</v>
      </c>
      <c r="G40" s="9">
        <v>581179209371</v>
      </c>
      <c r="I40" s="9">
        <v>11124485642</v>
      </c>
      <c r="K40" s="9">
        <v>303003995</v>
      </c>
      <c r="M40" s="9">
        <v>592303695013</v>
      </c>
      <c r="O40" s="9">
        <v>539086560994</v>
      </c>
      <c r="Q40" s="89">
        <v>53217134019</v>
      </c>
      <c r="R40" s="89"/>
    </row>
    <row r="41" spans="1:18" ht="21.75" customHeight="1" x14ac:dyDescent="0.2">
      <c r="A41" s="8" t="s">
        <v>66</v>
      </c>
      <c r="C41" s="9">
        <v>3605721</v>
      </c>
      <c r="E41" s="9">
        <v>31663961673</v>
      </c>
      <c r="G41" s="9">
        <v>31055727381</v>
      </c>
      <c r="I41" s="9">
        <v>608234292</v>
      </c>
      <c r="K41" s="9">
        <v>3605721</v>
      </c>
      <c r="M41" s="9">
        <v>31663961673</v>
      </c>
      <c r="O41" s="9">
        <v>29956930285</v>
      </c>
      <c r="Q41" s="89">
        <v>1707031388</v>
      </c>
      <c r="R41" s="89"/>
    </row>
    <row r="42" spans="1:18" ht="21.75" customHeight="1" x14ac:dyDescent="0.2">
      <c r="A42" s="8" t="s">
        <v>62</v>
      </c>
      <c r="C42" s="9">
        <v>10000</v>
      </c>
      <c r="E42" s="9">
        <v>4286606</v>
      </c>
      <c r="G42" s="9">
        <v>4286606</v>
      </c>
      <c r="I42" s="9">
        <v>0</v>
      </c>
      <c r="K42" s="9">
        <v>10000</v>
      </c>
      <c r="M42" s="9">
        <v>4286606</v>
      </c>
      <c r="O42" s="9">
        <v>4286606</v>
      </c>
      <c r="Q42" s="89">
        <v>0</v>
      </c>
      <c r="R42" s="89"/>
    </row>
    <row r="43" spans="1:18" ht="21.75" customHeight="1" x14ac:dyDescent="0.2">
      <c r="A43" s="8" t="s">
        <v>26</v>
      </c>
      <c r="C43" s="9">
        <v>980000</v>
      </c>
      <c r="E43" s="9">
        <v>63567396102</v>
      </c>
      <c r="G43" s="9">
        <v>54134877482</v>
      </c>
      <c r="I43" s="9">
        <v>9432518620</v>
      </c>
      <c r="K43" s="9">
        <v>980000</v>
      </c>
      <c r="M43" s="9">
        <v>63567396102</v>
      </c>
      <c r="O43" s="9">
        <v>51246776420</v>
      </c>
      <c r="Q43" s="89">
        <v>12320619682</v>
      </c>
      <c r="R43" s="89"/>
    </row>
    <row r="44" spans="1:18" ht="21.75" customHeight="1" x14ac:dyDescent="0.2">
      <c r="A44" s="8" t="s">
        <v>44</v>
      </c>
      <c r="C44" s="9">
        <v>10000</v>
      </c>
      <c r="E44" s="9">
        <v>4286606</v>
      </c>
      <c r="G44" s="9">
        <v>4286606</v>
      </c>
      <c r="I44" s="9">
        <v>0</v>
      </c>
      <c r="K44" s="9">
        <v>10000</v>
      </c>
      <c r="M44" s="9">
        <v>4286606</v>
      </c>
      <c r="O44" s="9">
        <v>4286606</v>
      </c>
      <c r="Q44" s="89">
        <v>0</v>
      </c>
      <c r="R44" s="89"/>
    </row>
    <row r="45" spans="1:18" ht="21.75" customHeight="1" x14ac:dyDescent="0.2">
      <c r="A45" s="8" t="s">
        <v>68</v>
      </c>
      <c r="C45" s="9">
        <v>477500</v>
      </c>
      <c r="E45" s="9">
        <v>12570150780</v>
      </c>
      <c r="G45" s="9">
        <v>12484865173</v>
      </c>
      <c r="I45" s="9">
        <v>85285607</v>
      </c>
      <c r="K45" s="9">
        <v>477500</v>
      </c>
      <c r="M45" s="9">
        <v>12570150780</v>
      </c>
      <c r="O45" s="9">
        <v>11256185371</v>
      </c>
      <c r="Q45" s="89">
        <v>1313965409</v>
      </c>
      <c r="R45" s="89"/>
    </row>
    <row r="46" spans="1:18" ht="21.75" customHeight="1" x14ac:dyDescent="0.2">
      <c r="A46" s="8" t="s">
        <v>59</v>
      </c>
      <c r="C46" s="9">
        <v>10000</v>
      </c>
      <c r="E46" s="9">
        <v>5824624</v>
      </c>
      <c r="G46" s="9">
        <v>5824624</v>
      </c>
      <c r="I46" s="9">
        <v>0</v>
      </c>
      <c r="K46" s="9">
        <v>10000</v>
      </c>
      <c r="M46" s="9">
        <v>5824624</v>
      </c>
      <c r="O46" s="9">
        <v>5824624</v>
      </c>
      <c r="Q46" s="89">
        <v>0</v>
      </c>
      <c r="R46" s="89"/>
    </row>
    <row r="47" spans="1:18" ht="21.75" customHeight="1" x14ac:dyDescent="0.2">
      <c r="A47" s="8" t="s">
        <v>19</v>
      </c>
      <c r="C47" s="9">
        <v>300000</v>
      </c>
      <c r="E47" s="9">
        <v>3655522680</v>
      </c>
      <c r="G47" s="9">
        <v>2173071300</v>
      </c>
      <c r="I47" s="9">
        <v>1482451380</v>
      </c>
      <c r="K47" s="9">
        <v>300000</v>
      </c>
      <c r="M47" s="9">
        <v>3655522680</v>
      </c>
      <c r="O47" s="9">
        <v>1558108768</v>
      </c>
      <c r="Q47" s="89">
        <v>2097413912</v>
      </c>
      <c r="R47" s="89"/>
    </row>
    <row r="48" spans="1:18" ht="21.75" customHeight="1" x14ac:dyDescent="0.2">
      <c r="A48" s="8" t="s">
        <v>25</v>
      </c>
      <c r="C48" s="9">
        <v>217416</v>
      </c>
      <c r="E48" s="9">
        <v>574719037</v>
      </c>
      <c r="G48" s="9">
        <v>545810497</v>
      </c>
      <c r="I48" s="9">
        <v>28908540</v>
      </c>
      <c r="K48" s="9">
        <v>217416</v>
      </c>
      <c r="M48" s="9">
        <v>574719037</v>
      </c>
      <c r="O48" s="9">
        <v>494865923</v>
      </c>
      <c r="Q48" s="89">
        <v>79853114</v>
      </c>
      <c r="R48" s="89"/>
    </row>
    <row r="49" spans="1:18" ht="21.75" customHeight="1" x14ac:dyDescent="0.2">
      <c r="A49" s="8" t="s">
        <v>58</v>
      </c>
      <c r="C49" s="9">
        <v>10000</v>
      </c>
      <c r="E49" s="9">
        <v>13385722</v>
      </c>
      <c r="G49" s="9">
        <v>13385722</v>
      </c>
      <c r="I49" s="9">
        <v>0</v>
      </c>
      <c r="K49" s="9">
        <v>10000</v>
      </c>
      <c r="M49" s="9">
        <v>13385722</v>
      </c>
      <c r="O49" s="9">
        <v>13385722</v>
      </c>
      <c r="Q49" s="89">
        <v>0</v>
      </c>
      <c r="R49" s="89"/>
    </row>
    <row r="50" spans="1:18" ht="21.75" customHeight="1" x14ac:dyDescent="0.2">
      <c r="A50" s="8" t="s">
        <v>37</v>
      </c>
      <c r="C50" s="9">
        <v>22976885</v>
      </c>
      <c r="E50" s="9">
        <v>514260417102</v>
      </c>
      <c r="G50" s="9">
        <v>503430762104</v>
      </c>
      <c r="I50" s="9">
        <v>10829654998</v>
      </c>
      <c r="K50" s="9">
        <v>22976885</v>
      </c>
      <c r="M50" s="9">
        <v>514260417102</v>
      </c>
      <c r="O50" s="9">
        <v>501259256412</v>
      </c>
      <c r="Q50" s="89">
        <v>13001160690</v>
      </c>
      <c r="R50" s="89"/>
    </row>
    <row r="51" spans="1:18" ht="21.75" customHeight="1" x14ac:dyDescent="0.2">
      <c r="A51" s="8" t="s">
        <v>61</v>
      </c>
      <c r="C51" s="9">
        <v>10000</v>
      </c>
      <c r="E51" s="9">
        <v>12562138</v>
      </c>
      <c r="G51" s="9">
        <v>12562138</v>
      </c>
      <c r="I51" s="9">
        <v>0</v>
      </c>
      <c r="K51" s="9">
        <v>10000</v>
      </c>
      <c r="M51" s="9">
        <v>12562138</v>
      </c>
      <c r="O51" s="9">
        <v>12562138</v>
      </c>
      <c r="Q51" s="89">
        <v>0</v>
      </c>
      <c r="R51" s="89"/>
    </row>
    <row r="52" spans="1:18" ht="21.75" customHeight="1" x14ac:dyDescent="0.2">
      <c r="A52" s="8" t="s">
        <v>69</v>
      </c>
      <c r="C52" s="9">
        <v>12737739</v>
      </c>
      <c r="E52" s="9">
        <v>42720753818</v>
      </c>
      <c r="G52" s="9">
        <v>36527508442</v>
      </c>
      <c r="I52" s="9">
        <v>6193245376</v>
      </c>
      <c r="K52" s="9">
        <v>12737739</v>
      </c>
      <c r="M52" s="9">
        <v>42720753818</v>
      </c>
      <c r="O52" s="9">
        <v>25278552555</v>
      </c>
      <c r="Q52" s="89">
        <v>17442201263</v>
      </c>
      <c r="R52" s="89"/>
    </row>
    <row r="53" spans="1:18" ht="21.75" customHeight="1" x14ac:dyDescent="0.2">
      <c r="A53" s="8" t="s">
        <v>112</v>
      </c>
      <c r="C53" s="9">
        <v>2500000</v>
      </c>
      <c r="E53" s="9">
        <v>92985640000</v>
      </c>
      <c r="G53" s="9">
        <v>80945895250</v>
      </c>
      <c r="I53" s="9">
        <v>12039744750</v>
      </c>
      <c r="K53" s="9">
        <v>2500000</v>
      </c>
      <c r="M53" s="9">
        <v>92985640000</v>
      </c>
      <c r="O53" s="9">
        <v>42382296000</v>
      </c>
      <c r="Q53" s="89">
        <v>50603344000</v>
      </c>
      <c r="R53" s="89"/>
    </row>
    <row r="54" spans="1:18" ht="21.75" customHeight="1" x14ac:dyDescent="0.2">
      <c r="A54" s="8" t="s">
        <v>74</v>
      </c>
      <c r="C54" s="9">
        <v>3900000</v>
      </c>
      <c r="E54" s="9">
        <v>53442669930</v>
      </c>
      <c r="G54" s="9">
        <v>41291331510</v>
      </c>
      <c r="I54" s="9">
        <v>12151338420</v>
      </c>
      <c r="K54" s="9">
        <v>3900000</v>
      </c>
      <c r="M54" s="9">
        <v>53442669930</v>
      </c>
      <c r="O54" s="9">
        <v>29913883695</v>
      </c>
      <c r="Q54" s="89">
        <v>23528786235</v>
      </c>
      <c r="R54" s="89"/>
    </row>
    <row r="55" spans="1:18" ht="21.75" customHeight="1" x14ac:dyDescent="0.2">
      <c r="A55" s="8" t="s">
        <v>45</v>
      </c>
      <c r="C55" s="9">
        <v>10000</v>
      </c>
      <c r="E55" s="9">
        <v>10914970</v>
      </c>
      <c r="G55" s="9">
        <v>10914970</v>
      </c>
      <c r="I55" s="9">
        <v>0</v>
      </c>
      <c r="K55" s="9">
        <v>10000</v>
      </c>
      <c r="M55" s="9">
        <v>10914970</v>
      </c>
      <c r="O55" s="9">
        <v>10914970</v>
      </c>
      <c r="Q55" s="89">
        <v>0</v>
      </c>
      <c r="R55" s="89"/>
    </row>
    <row r="56" spans="1:18" ht="21.75" customHeight="1" x14ac:dyDescent="0.2">
      <c r="A56" s="8" t="s">
        <v>117</v>
      </c>
      <c r="C56" s="9">
        <v>4994000</v>
      </c>
      <c r="E56" s="9">
        <v>50119496345</v>
      </c>
      <c r="G56" s="9">
        <v>51027313656</v>
      </c>
      <c r="I56" s="9">
        <v>-907817310</v>
      </c>
      <c r="K56" s="9">
        <v>4994000</v>
      </c>
      <c r="M56" s="9">
        <v>50119496345</v>
      </c>
      <c r="O56" s="9">
        <v>49999928000</v>
      </c>
      <c r="Q56" s="89">
        <v>119568345</v>
      </c>
      <c r="R56" s="89"/>
    </row>
    <row r="57" spans="1:18" ht="21.75" customHeight="1" x14ac:dyDescent="0.2">
      <c r="A57" s="8" t="s">
        <v>60</v>
      </c>
      <c r="C57" s="9">
        <v>10000</v>
      </c>
      <c r="E57" s="9">
        <v>9714323</v>
      </c>
      <c r="G57" s="9">
        <v>9714323</v>
      </c>
      <c r="I57" s="9">
        <v>0</v>
      </c>
      <c r="K57" s="9">
        <v>10000</v>
      </c>
      <c r="M57" s="9">
        <v>9714323</v>
      </c>
      <c r="O57" s="9">
        <v>9714323</v>
      </c>
      <c r="Q57" s="89">
        <v>0</v>
      </c>
      <c r="R57" s="89"/>
    </row>
    <row r="58" spans="1:18" ht="21.75" customHeight="1" x14ac:dyDescent="0.2">
      <c r="A58" s="8" t="s">
        <v>40</v>
      </c>
      <c r="C58" s="9">
        <v>1837000</v>
      </c>
      <c r="E58" s="9">
        <v>81479159553</v>
      </c>
      <c r="G58" s="9">
        <v>86957857364</v>
      </c>
      <c r="I58" s="9">
        <v>-5478697811</v>
      </c>
      <c r="K58" s="9">
        <v>1837000</v>
      </c>
      <c r="M58" s="9">
        <v>81479159553</v>
      </c>
      <c r="O58" s="9">
        <v>47275987794</v>
      </c>
      <c r="Q58" s="89">
        <v>34203171759</v>
      </c>
      <c r="R58" s="89"/>
    </row>
    <row r="59" spans="1:18" ht="21.75" customHeight="1" x14ac:dyDescent="0.2">
      <c r="A59" s="8" t="s">
        <v>38</v>
      </c>
      <c r="C59" s="9">
        <v>993000</v>
      </c>
      <c r="E59" s="9">
        <v>38969568550</v>
      </c>
      <c r="G59" s="9">
        <v>34180893375</v>
      </c>
      <c r="I59" s="9">
        <v>4788675175</v>
      </c>
      <c r="K59" s="9">
        <v>993000</v>
      </c>
      <c r="M59" s="9">
        <v>38969568550</v>
      </c>
      <c r="O59" s="9">
        <v>29968327201</v>
      </c>
      <c r="Q59" s="89">
        <v>9001241349</v>
      </c>
      <c r="R59" s="89"/>
    </row>
    <row r="60" spans="1:18" ht="21.75" customHeight="1" x14ac:dyDescent="0.2">
      <c r="A60" s="8" t="s">
        <v>22</v>
      </c>
      <c r="C60" s="9">
        <v>8456068</v>
      </c>
      <c r="E60" s="9">
        <v>115120439594</v>
      </c>
      <c r="G60" s="9">
        <v>103876898118</v>
      </c>
      <c r="I60" s="9">
        <v>11243541476</v>
      </c>
      <c r="K60" s="9">
        <v>8456068</v>
      </c>
      <c r="M60" s="9">
        <v>115120439594</v>
      </c>
      <c r="O60" s="9">
        <v>74679464969</v>
      </c>
      <c r="Q60" s="89">
        <v>40440974625</v>
      </c>
      <c r="R60" s="89"/>
    </row>
    <row r="61" spans="1:18" ht="21.75" customHeight="1" x14ac:dyDescent="0.2">
      <c r="A61" s="8" t="s">
        <v>23</v>
      </c>
      <c r="C61" s="9">
        <v>10096789</v>
      </c>
      <c r="E61" s="9">
        <v>152986172337</v>
      </c>
      <c r="G61" s="9">
        <v>147175302660</v>
      </c>
      <c r="I61" s="9">
        <v>5810869677</v>
      </c>
      <c r="K61" s="9">
        <v>10096789</v>
      </c>
      <c r="M61" s="9">
        <v>152986172337</v>
      </c>
      <c r="O61" s="9">
        <v>85885866961</v>
      </c>
      <c r="Q61" s="89">
        <v>67100305376</v>
      </c>
      <c r="R61" s="89"/>
    </row>
    <row r="62" spans="1:18" ht="21.75" customHeight="1" x14ac:dyDescent="0.2">
      <c r="A62" s="8" t="s">
        <v>20</v>
      </c>
      <c r="C62" s="9">
        <v>5336000</v>
      </c>
      <c r="E62" s="9">
        <v>27691556725</v>
      </c>
      <c r="G62" s="9">
        <v>31839983613</v>
      </c>
      <c r="I62" s="9">
        <v>-4148426887</v>
      </c>
      <c r="K62" s="9">
        <v>5336000</v>
      </c>
      <c r="M62" s="9">
        <v>27691556725</v>
      </c>
      <c r="O62" s="9">
        <v>17922863084</v>
      </c>
      <c r="Q62" s="89">
        <v>9768693641</v>
      </c>
      <c r="R62" s="89"/>
    </row>
    <row r="63" spans="1:18" ht="21.75" customHeight="1" x14ac:dyDescent="0.2">
      <c r="A63" s="8" t="s">
        <v>57</v>
      </c>
      <c r="C63" s="9">
        <v>10000</v>
      </c>
      <c r="E63" s="9">
        <v>5973465</v>
      </c>
      <c r="G63" s="9">
        <v>5973465</v>
      </c>
      <c r="I63" s="9">
        <v>0</v>
      </c>
      <c r="K63" s="9">
        <v>10000</v>
      </c>
      <c r="M63" s="9">
        <v>5973465</v>
      </c>
      <c r="O63" s="9">
        <v>5973465</v>
      </c>
      <c r="Q63" s="89">
        <v>0</v>
      </c>
      <c r="R63" s="89"/>
    </row>
    <row r="64" spans="1:18" ht="21.75" customHeight="1" x14ac:dyDescent="0.2">
      <c r="A64" s="8" t="s">
        <v>21</v>
      </c>
      <c r="C64" s="9">
        <v>189739369</v>
      </c>
      <c r="E64" s="9">
        <v>283726934302</v>
      </c>
      <c r="G64" s="9">
        <v>270924391812</v>
      </c>
      <c r="I64" s="9">
        <v>12802542490</v>
      </c>
      <c r="K64" s="9">
        <v>189739369</v>
      </c>
      <c r="M64" s="9">
        <v>283726934302</v>
      </c>
      <c r="O64" s="9">
        <v>190741393054</v>
      </c>
      <c r="Q64" s="89">
        <v>92985541248</v>
      </c>
      <c r="R64" s="89"/>
    </row>
    <row r="65" spans="1:18" ht="21.75" customHeight="1" x14ac:dyDescent="0.2">
      <c r="A65" s="8" t="s">
        <v>43</v>
      </c>
      <c r="C65" s="9">
        <v>10000</v>
      </c>
      <c r="E65" s="9">
        <v>4266761</v>
      </c>
      <c r="G65" s="9">
        <v>4266761</v>
      </c>
      <c r="I65" s="9">
        <v>0</v>
      </c>
      <c r="K65" s="9">
        <v>10000</v>
      </c>
      <c r="M65" s="9">
        <v>4266761</v>
      </c>
      <c r="O65" s="9">
        <v>4266761</v>
      </c>
      <c r="Q65" s="89">
        <v>0</v>
      </c>
      <c r="R65" s="89"/>
    </row>
    <row r="66" spans="1:18" ht="21.75" customHeight="1" x14ac:dyDescent="0.2">
      <c r="A66" s="8" t="s">
        <v>46</v>
      </c>
      <c r="C66" s="9">
        <v>34200000</v>
      </c>
      <c r="E66" s="9">
        <v>119792788020</v>
      </c>
      <c r="G66" s="9">
        <v>122734194292</v>
      </c>
      <c r="I66" s="9">
        <v>-2941406272</v>
      </c>
      <c r="K66" s="9">
        <v>34200000</v>
      </c>
      <c r="M66" s="9">
        <v>119792788020</v>
      </c>
      <c r="O66" s="9">
        <v>66710927773</v>
      </c>
      <c r="Q66" s="89">
        <v>53081860247</v>
      </c>
      <c r="R66" s="89"/>
    </row>
    <row r="67" spans="1:18" ht="21.75" customHeight="1" x14ac:dyDescent="0.2">
      <c r="A67" s="8" t="s">
        <v>118</v>
      </c>
      <c r="C67" s="9">
        <v>24385722</v>
      </c>
      <c r="E67" s="9">
        <v>368760888084</v>
      </c>
      <c r="G67" s="9">
        <v>329694941440</v>
      </c>
      <c r="I67" s="9">
        <v>39065946644</v>
      </c>
      <c r="K67" s="9">
        <v>24385722</v>
      </c>
      <c r="M67" s="9">
        <v>368760888084</v>
      </c>
      <c r="O67" s="9">
        <v>249999991699</v>
      </c>
      <c r="Q67" s="89">
        <v>118760896385</v>
      </c>
      <c r="R67" s="89"/>
    </row>
    <row r="68" spans="1:18" ht="21.75" customHeight="1" x14ac:dyDescent="0.2">
      <c r="A68" s="8" t="s">
        <v>56</v>
      </c>
      <c r="C68" s="9">
        <v>10000</v>
      </c>
      <c r="E68" s="9">
        <v>12909432</v>
      </c>
      <c r="G68" s="9">
        <v>12909432</v>
      </c>
      <c r="I68" s="9">
        <v>0</v>
      </c>
      <c r="K68" s="9">
        <v>10000</v>
      </c>
      <c r="M68" s="9">
        <v>12909432</v>
      </c>
      <c r="O68" s="9">
        <v>12909432</v>
      </c>
      <c r="Q68" s="89">
        <v>0</v>
      </c>
      <c r="R68" s="89"/>
    </row>
    <row r="69" spans="1:18" ht="21.75" customHeight="1" x14ac:dyDescent="0.2">
      <c r="A69" s="8" t="s">
        <v>113</v>
      </c>
      <c r="C69" s="9">
        <v>3626000</v>
      </c>
      <c r="E69" s="9">
        <v>105635677840</v>
      </c>
      <c r="G69" s="9">
        <v>95860759979</v>
      </c>
      <c r="I69" s="9">
        <v>9774917861</v>
      </c>
      <c r="K69" s="9">
        <v>3626000</v>
      </c>
      <c r="M69" s="9">
        <v>105635677840</v>
      </c>
      <c r="O69" s="9">
        <v>61995842847</v>
      </c>
      <c r="Q69" s="89">
        <v>43639834993</v>
      </c>
      <c r="R69" s="89"/>
    </row>
    <row r="70" spans="1:18" ht="21.75" customHeight="1" x14ac:dyDescent="0.2">
      <c r="A70" s="8" t="s">
        <v>75</v>
      </c>
      <c r="C70" s="9">
        <v>43407323</v>
      </c>
      <c r="E70" s="9">
        <v>1244343851119</v>
      </c>
      <c r="G70" s="9">
        <v>1040614310939</v>
      </c>
      <c r="I70" s="9">
        <v>203729540180</v>
      </c>
      <c r="K70" s="9">
        <v>43407323</v>
      </c>
      <c r="M70" s="9">
        <v>1244343851119</v>
      </c>
      <c r="O70" s="9">
        <v>460875595668</v>
      </c>
      <c r="Q70" s="89">
        <v>783468255451</v>
      </c>
      <c r="R70" s="89"/>
    </row>
    <row r="71" spans="1:18" ht="21.75" customHeight="1" x14ac:dyDescent="0.2">
      <c r="A71" s="8" t="s">
        <v>65</v>
      </c>
      <c r="C71" s="9">
        <v>10000</v>
      </c>
      <c r="E71" s="9">
        <v>12016389</v>
      </c>
      <c r="G71" s="9">
        <v>12016389</v>
      </c>
      <c r="I71" s="9">
        <v>0</v>
      </c>
      <c r="K71" s="9">
        <v>10000</v>
      </c>
      <c r="M71" s="9">
        <v>12016389</v>
      </c>
      <c r="O71" s="9">
        <v>12016389</v>
      </c>
      <c r="Q71" s="89">
        <v>0</v>
      </c>
      <c r="R71" s="89"/>
    </row>
    <row r="72" spans="1:18" ht="21.75" customHeight="1" x14ac:dyDescent="0.2">
      <c r="A72" s="8" t="s">
        <v>116</v>
      </c>
      <c r="C72" s="9">
        <v>5338755</v>
      </c>
      <c r="E72" s="9">
        <v>163522809009</v>
      </c>
      <c r="G72" s="9">
        <v>146312965494</v>
      </c>
      <c r="I72" s="9">
        <v>17209843515</v>
      </c>
      <c r="K72" s="9">
        <v>5338755</v>
      </c>
      <c r="M72" s="9">
        <v>163522809009</v>
      </c>
      <c r="O72" s="9">
        <v>99998228054</v>
      </c>
      <c r="Q72" s="89">
        <v>63524580955</v>
      </c>
      <c r="R72" s="89"/>
    </row>
    <row r="73" spans="1:18" ht="21.75" customHeight="1" x14ac:dyDescent="0.2">
      <c r="A73" s="8" t="s">
        <v>64</v>
      </c>
      <c r="C73" s="9">
        <v>10000</v>
      </c>
      <c r="E73" s="9">
        <v>4306451</v>
      </c>
      <c r="G73" s="9">
        <v>4306451</v>
      </c>
      <c r="I73" s="9">
        <v>0</v>
      </c>
      <c r="K73" s="9">
        <v>10000</v>
      </c>
      <c r="M73" s="9">
        <v>4306451</v>
      </c>
      <c r="O73" s="9">
        <v>4306451</v>
      </c>
      <c r="Q73" s="89">
        <v>0</v>
      </c>
      <c r="R73" s="89"/>
    </row>
    <row r="74" spans="1:18" ht="21.75" customHeight="1" x14ac:dyDescent="0.2">
      <c r="A74" s="8" t="s">
        <v>156</v>
      </c>
      <c r="C74" s="9">
        <v>560000</v>
      </c>
      <c r="E74" s="9">
        <v>485793306180</v>
      </c>
      <c r="G74" s="9">
        <v>479547104400</v>
      </c>
      <c r="I74" s="9">
        <v>6246201780</v>
      </c>
      <c r="K74" s="9">
        <v>560000</v>
      </c>
      <c r="M74" s="9">
        <v>485793306180</v>
      </c>
      <c r="O74" s="9">
        <v>537699466854</v>
      </c>
      <c r="Q74" s="89">
        <v>-51906160673</v>
      </c>
      <c r="R74" s="89"/>
    </row>
    <row r="75" spans="1:18" ht="21.75" customHeight="1" x14ac:dyDescent="0.2">
      <c r="A75" s="8" t="s">
        <v>177</v>
      </c>
      <c r="C75" s="9">
        <v>150000</v>
      </c>
      <c r="E75" s="9">
        <v>134926593750</v>
      </c>
      <c r="G75" s="9">
        <v>134926593750</v>
      </c>
      <c r="I75" s="9">
        <v>0</v>
      </c>
      <c r="K75" s="9">
        <v>150000</v>
      </c>
      <c r="M75" s="9">
        <v>134926593750</v>
      </c>
      <c r="O75" s="9">
        <v>149918437500</v>
      </c>
      <c r="Q75" s="89">
        <v>-14991843749</v>
      </c>
      <c r="R75" s="89"/>
    </row>
    <row r="76" spans="1:18" ht="21.75" customHeight="1" x14ac:dyDescent="0.2">
      <c r="A76" s="8" t="s">
        <v>135</v>
      </c>
      <c r="C76" s="9">
        <v>1297000</v>
      </c>
      <c r="E76" s="9">
        <v>1166665280625</v>
      </c>
      <c r="G76" s="9">
        <v>1166665280625</v>
      </c>
      <c r="I76" s="9">
        <v>0</v>
      </c>
      <c r="K76" s="9">
        <v>1297000</v>
      </c>
      <c r="M76" s="9">
        <v>1166665280625</v>
      </c>
      <c r="O76" s="9">
        <v>1296294756250</v>
      </c>
      <c r="Q76" s="89">
        <v>-129629475624</v>
      </c>
      <c r="R76" s="89"/>
    </row>
    <row r="77" spans="1:18" ht="21.75" customHeight="1" x14ac:dyDescent="0.2">
      <c r="A77" s="8" t="s">
        <v>144</v>
      </c>
      <c r="C77" s="9">
        <v>2270000</v>
      </c>
      <c r="E77" s="9">
        <v>1921213471831</v>
      </c>
      <c r="G77" s="9">
        <v>2268608296093</v>
      </c>
      <c r="I77" s="9">
        <v>-347394824261</v>
      </c>
      <c r="K77" s="9">
        <v>2270000</v>
      </c>
      <c r="M77" s="9">
        <v>1921213471831</v>
      </c>
      <c r="O77" s="9">
        <v>2268608296093</v>
      </c>
      <c r="Q77" s="89">
        <v>-347394824261</v>
      </c>
      <c r="R77" s="89"/>
    </row>
    <row r="78" spans="1:18" ht="21.75" customHeight="1" x14ac:dyDescent="0.2">
      <c r="A78" s="8" t="s">
        <v>128</v>
      </c>
      <c r="C78" s="9">
        <v>953192</v>
      </c>
      <c r="E78" s="9">
        <v>791814747292</v>
      </c>
      <c r="G78" s="9">
        <v>768416128501</v>
      </c>
      <c r="I78" s="9">
        <v>23398618791</v>
      </c>
      <c r="K78" s="9">
        <v>953192</v>
      </c>
      <c r="M78" s="9">
        <v>791814747292</v>
      </c>
      <c r="O78" s="9">
        <v>728795381915</v>
      </c>
      <c r="Q78" s="89">
        <v>63019365377</v>
      </c>
      <c r="R78" s="89"/>
    </row>
    <row r="79" spans="1:18" ht="21.75" customHeight="1" x14ac:dyDescent="0.2">
      <c r="A79" s="8" t="s">
        <v>171</v>
      </c>
      <c r="C79" s="9">
        <v>3795000</v>
      </c>
      <c r="E79" s="9">
        <v>2730777711787</v>
      </c>
      <c r="G79" s="9">
        <v>2652400472596</v>
      </c>
      <c r="I79" s="9">
        <v>78377239191</v>
      </c>
      <c r="K79" s="9">
        <v>3795000</v>
      </c>
      <c r="M79" s="9">
        <v>2730777711787</v>
      </c>
      <c r="O79" s="9">
        <v>3002137702030</v>
      </c>
      <c r="Q79" s="89">
        <v>-271359990242</v>
      </c>
      <c r="R79" s="89"/>
    </row>
    <row r="80" spans="1:18" ht="21.75" customHeight="1" x14ac:dyDescent="0.2">
      <c r="A80" s="8" t="s">
        <v>132</v>
      </c>
      <c r="C80" s="9">
        <v>1500000</v>
      </c>
      <c r="E80" s="9">
        <v>1349265937500</v>
      </c>
      <c r="G80" s="9">
        <v>1349265937500</v>
      </c>
      <c r="I80" s="9">
        <v>0</v>
      </c>
      <c r="K80" s="9">
        <v>1500000</v>
      </c>
      <c r="M80" s="9">
        <v>1349265937500</v>
      </c>
      <c r="O80" s="9">
        <v>1500703125000</v>
      </c>
      <c r="Q80" s="89">
        <v>-151437187499</v>
      </c>
      <c r="R80" s="89"/>
    </row>
    <row r="81" spans="1:18" ht="21.75" customHeight="1" x14ac:dyDescent="0.2">
      <c r="A81" s="8" t="s">
        <v>138</v>
      </c>
      <c r="C81" s="9">
        <v>2000000</v>
      </c>
      <c r="E81" s="9">
        <v>1692699094125</v>
      </c>
      <c r="G81" s="9">
        <v>1798728308070</v>
      </c>
      <c r="I81" s="9">
        <v>-106029213944</v>
      </c>
      <c r="K81" s="9">
        <v>2000000</v>
      </c>
      <c r="M81" s="9">
        <v>1692699094125</v>
      </c>
      <c r="O81" s="9">
        <v>1999707058070</v>
      </c>
      <c r="Q81" s="89">
        <v>-307007963944</v>
      </c>
      <c r="R81" s="89"/>
    </row>
    <row r="82" spans="1:18" ht="21.75" customHeight="1" x14ac:dyDescent="0.2">
      <c r="A82" s="8" t="s">
        <v>141</v>
      </c>
      <c r="C82" s="9">
        <v>1500000</v>
      </c>
      <c r="E82" s="9">
        <v>1349265937500</v>
      </c>
      <c r="G82" s="9">
        <v>1349265937500</v>
      </c>
      <c r="I82" s="9">
        <v>0</v>
      </c>
      <c r="K82" s="9">
        <v>1500000</v>
      </c>
      <c r="M82" s="9">
        <v>1349265937500</v>
      </c>
      <c r="O82" s="9">
        <v>1500000000000</v>
      </c>
      <c r="Q82" s="89">
        <v>-150734062499</v>
      </c>
      <c r="R82" s="89"/>
    </row>
    <row r="83" spans="1:18" ht="21.75" customHeight="1" x14ac:dyDescent="0.2">
      <c r="A83" s="8" t="s">
        <v>174</v>
      </c>
      <c r="C83" s="9">
        <v>4000000</v>
      </c>
      <c r="E83" s="9">
        <v>2734512300000</v>
      </c>
      <c r="G83" s="9">
        <v>2737030929750</v>
      </c>
      <c r="I83" s="9">
        <v>-2518629749</v>
      </c>
      <c r="K83" s="9">
        <v>4000000</v>
      </c>
      <c r="M83" s="9">
        <v>2734512300000</v>
      </c>
      <c r="O83" s="9">
        <v>3032120000000</v>
      </c>
      <c r="Q83" s="89">
        <v>-297607699999</v>
      </c>
      <c r="R83" s="89"/>
    </row>
    <row r="84" spans="1:18" ht="21.75" customHeight="1" x14ac:dyDescent="0.2">
      <c r="A84" s="8" t="s">
        <v>183</v>
      </c>
      <c r="C84" s="9">
        <v>1500000</v>
      </c>
      <c r="E84" s="9">
        <v>1349265937500</v>
      </c>
      <c r="G84" s="9">
        <v>1499184375000</v>
      </c>
      <c r="I84" s="9">
        <v>-149918437499</v>
      </c>
      <c r="K84" s="9">
        <v>1500000</v>
      </c>
      <c r="M84" s="9">
        <v>1349265937500</v>
      </c>
      <c r="O84" s="9">
        <v>1500000000000</v>
      </c>
      <c r="Q84" s="89">
        <v>-150734062499</v>
      </c>
      <c r="R84" s="89"/>
    </row>
    <row r="85" spans="1:18" ht="21.75" customHeight="1" x14ac:dyDescent="0.2">
      <c r="A85" s="8" t="s">
        <v>180</v>
      </c>
      <c r="C85" s="9">
        <v>1549999</v>
      </c>
      <c r="E85" s="9">
        <v>1394240569239</v>
      </c>
      <c r="G85" s="9">
        <v>1549156188043</v>
      </c>
      <c r="I85" s="9">
        <v>-154915618803</v>
      </c>
      <c r="K85" s="9">
        <v>1549999</v>
      </c>
      <c r="M85" s="9">
        <v>1394240569239</v>
      </c>
      <c r="O85" s="9">
        <v>1549999000000</v>
      </c>
      <c r="Q85" s="89">
        <v>-155758430760</v>
      </c>
      <c r="R85" s="89"/>
    </row>
    <row r="86" spans="1:18" ht="21.75" customHeight="1" x14ac:dyDescent="0.2">
      <c r="A86" s="8" t="s">
        <v>162</v>
      </c>
      <c r="C86" s="9">
        <v>1950000</v>
      </c>
      <c r="E86" s="9">
        <v>1447087717968</v>
      </c>
      <c r="G86" s="9">
        <v>1447087717968</v>
      </c>
      <c r="I86" s="9">
        <v>0</v>
      </c>
      <c r="K86" s="9">
        <v>1950000</v>
      </c>
      <c r="M86" s="9">
        <v>1447087717968</v>
      </c>
      <c r="O86" s="9">
        <v>1630831802766</v>
      </c>
      <c r="Q86" s="89">
        <v>-183744084797</v>
      </c>
      <c r="R86" s="89"/>
    </row>
    <row r="87" spans="1:18" ht="21.75" customHeight="1" x14ac:dyDescent="0.2">
      <c r="A87" s="8" t="s">
        <v>153</v>
      </c>
      <c r="C87" s="9">
        <v>650000</v>
      </c>
      <c r="E87" s="9">
        <v>485695259521</v>
      </c>
      <c r="G87" s="9">
        <v>485695259521</v>
      </c>
      <c r="I87" s="9">
        <v>0</v>
      </c>
      <c r="K87" s="9">
        <v>650000</v>
      </c>
      <c r="M87" s="9">
        <v>485695259521</v>
      </c>
      <c r="O87" s="9">
        <v>506438474262</v>
      </c>
      <c r="Q87" s="89">
        <v>-20743214740</v>
      </c>
      <c r="R87" s="89"/>
    </row>
    <row r="88" spans="1:18" ht="21.75" customHeight="1" x14ac:dyDescent="0.2">
      <c r="A88" s="8" t="s">
        <v>165</v>
      </c>
      <c r="C88" s="9">
        <v>2706888</v>
      </c>
      <c r="E88" s="9">
        <v>1975462392876</v>
      </c>
      <c r="G88" s="9">
        <v>1903828384596</v>
      </c>
      <c r="I88" s="9">
        <v>71634008280</v>
      </c>
      <c r="K88" s="9">
        <v>2706888</v>
      </c>
      <c r="M88" s="9">
        <v>1975462392876</v>
      </c>
      <c r="O88" s="9">
        <v>2277416592523</v>
      </c>
      <c r="Q88" s="89">
        <v>-301954199646</v>
      </c>
      <c r="R88" s="89"/>
    </row>
    <row r="89" spans="1:18" ht="21.75" customHeight="1" x14ac:dyDescent="0.2">
      <c r="A89" s="8" t="s">
        <v>168</v>
      </c>
      <c r="C89" s="9">
        <v>2137500</v>
      </c>
      <c r="E89" s="9">
        <v>1560927983647</v>
      </c>
      <c r="G89" s="9">
        <v>1566426916975</v>
      </c>
      <c r="I89" s="9">
        <v>-5498933327</v>
      </c>
      <c r="K89" s="9">
        <v>2137500</v>
      </c>
      <c r="M89" s="9">
        <v>1560927983647</v>
      </c>
      <c r="O89" s="9">
        <v>1707318390557</v>
      </c>
      <c r="Q89" s="89">
        <v>-146390406909</v>
      </c>
      <c r="R89" s="89"/>
    </row>
    <row r="90" spans="1:18" ht="21.75" customHeight="1" x14ac:dyDescent="0.2">
      <c r="A90" s="8" t="s">
        <v>159</v>
      </c>
      <c r="C90" s="9">
        <v>598449</v>
      </c>
      <c r="E90" s="9">
        <v>519723347109</v>
      </c>
      <c r="G90" s="9">
        <v>517128686961</v>
      </c>
      <c r="I90" s="9">
        <v>2594660148</v>
      </c>
      <c r="K90" s="9">
        <v>598449</v>
      </c>
      <c r="M90" s="9">
        <v>519723347109</v>
      </c>
      <c r="O90" s="9">
        <v>536564713128</v>
      </c>
      <c r="Q90" s="89">
        <v>-16841366018</v>
      </c>
      <c r="R90" s="89"/>
    </row>
    <row r="91" spans="1:18" ht="21.75" customHeight="1" x14ac:dyDescent="0.2">
      <c r="A91" s="8" t="s">
        <v>147</v>
      </c>
      <c r="C91" s="9">
        <v>2000000</v>
      </c>
      <c r="E91" s="9">
        <v>1837464335200</v>
      </c>
      <c r="G91" s="9">
        <v>1798728308070</v>
      </c>
      <c r="I91" s="9">
        <v>38736027130</v>
      </c>
      <c r="K91" s="9">
        <v>2000000</v>
      </c>
      <c r="M91" s="9">
        <v>1837464335200</v>
      </c>
      <c r="O91" s="9">
        <v>1999707058070</v>
      </c>
      <c r="Q91" s="89">
        <v>-162242722869</v>
      </c>
      <c r="R91" s="89"/>
    </row>
    <row r="92" spans="1:18" ht="21.75" customHeight="1" x14ac:dyDescent="0.2">
      <c r="A92" s="8" t="s">
        <v>319</v>
      </c>
      <c r="C92" s="9">
        <v>325379674</v>
      </c>
      <c r="E92" s="9">
        <v>325133198</v>
      </c>
      <c r="G92" s="9">
        <v>325133198</v>
      </c>
      <c r="I92" s="9">
        <v>0</v>
      </c>
      <c r="K92" s="9">
        <v>325379674</v>
      </c>
      <c r="M92" s="9">
        <v>325133198</v>
      </c>
      <c r="O92" s="9">
        <v>325133198</v>
      </c>
      <c r="Q92" s="89">
        <v>0</v>
      </c>
      <c r="R92" s="89"/>
    </row>
    <row r="93" spans="1:18" ht="21.75" customHeight="1" x14ac:dyDescent="0.2">
      <c r="A93" s="11" t="s">
        <v>320</v>
      </c>
      <c r="C93" s="9">
        <v>22976885</v>
      </c>
      <c r="E93" s="13">
        <v>22959480</v>
      </c>
      <c r="G93" s="13">
        <v>22959480</v>
      </c>
      <c r="I93" s="13">
        <v>0</v>
      </c>
      <c r="K93" s="9">
        <v>22976885</v>
      </c>
      <c r="M93" s="13">
        <v>22959480</v>
      </c>
      <c r="O93" s="13">
        <v>22959480</v>
      </c>
      <c r="Q93" s="101">
        <v>0</v>
      </c>
      <c r="R93" s="101"/>
    </row>
    <row r="94" spans="1:18" ht="21.75" customHeight="1" x14ac:dyDescent="0.2">
      <c r="A94" s="15" t="s">
        <v>77</v>
      </c>
      <c r="C94" s="9"/>
      <c r="E94" s="16">
        <v>32448472236970</v>
      </c>
      <c r="G94" s="16">
        <v>32317993546498</v>
      </c>
      <c r="I94" s="16">
        <v>130478690480</v>
      </c>
      <c r="K94" s="9"/>
      <c r="M94" s="16">
        <v>32448472236970</v>
      </c>
      <c r="O94" s="16">
        <v>32563897646824</v>
      </c>
      <c r="Q94" s="107">
        <v>-115425409837</v>
      </c>
      <c r="R94" s="107"/>
    </row>
  </sheetData>
  <mergeCells count="9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93:R93"/>
    <mergeCell ref="Q94:R94"/>
    <mergeCell ref="Q88:R88"/>
    <mergeCell ref="Q89:R89"/>
    <mergeCell ref="Q90:R90"/>
    <mergeCell ref="Q91:R91"/>
    <mergeCell ref="Q92:R92"/>
  </mergeCells>
  <pageMargins left="0.39" right="0.39" top="0.39" bottom="0.39" header="0" footer="0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 (2)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 (2)</vt:lpstr>
      <vt:lpstr>سایر درآمدها</vt:lpstr>
      <vt:lpstr>درآمد سود سهام</vt:lpstr>
      <vt:lpstr>سود اوراق بهادار</vt:lpstr>
      <vt:lpstr>سود سپرده بانکی (2)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 (2)'!Print_Area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(2)'!Print_Area</vt:lpstr>
      <vt:lpstr>سهام!Print_Area</vt:lpstr>
      <vt:lpstr>'سود اوراق بهادار'!Print_Area</vt:lpstr>
      <vt:lpstr>'سود سپرده بانکی (2)'!Print_Area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Kimya Behzad Nezhad</cp:lastModifiedBy>
  <dcterms:created xsi:type="dcterms:W3CDTF">2026-10-25T07:28:43Z</dcterms:created>
  <dcterms:modified xsi:type="dcterms:W3CDTF">2026-10-28T06:44:27Z</dcterms:modified>
</cp:coreProperties>
</file>