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X:\افشای پرتفوی صندوق ها\1405\خرداد03\"/>
    </mc:Choice>
  </mc:AlternateContent>
  <xr:revisionPtr revIDLastSave="0" documentId="13_ncr:1_{75C22BC8-8B89-41C0-A3B5-DC6364FBF080}" xr6:coauthVersionLast="47" xr6:coauthVersionMax="47" xr10:uidLastSave="{00000000-0000-0000-0000-000000000000}"/>
  <bookViews>
    <workbookView xWindow="-120" yWindow="-120" windowWidth="29040" windowHeight="15720" firstSheet="4" activeTab="11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 (2)" sheetId="22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 (2)" sheetId="23" r:id="rId13"/>
    <sheet name="سایر درآمدها" sheetId="14" r:id="rId14"/>
    <sheet name="درآمد سود سهام" sheetId="15" r:id="rId15"/>
    <sheet name="سود اوراق بهادار" sheetId="17" r:id="rId16"/>
    <sheet name="سود سپرده بانکی (2)" sheetId="24" r:id="rId17"/>
    <sheet name="درآمد ناشی از فروش" sheetId="19" r:id="rId18"/>
    <sheet name="درآمد ناشی از تغییر قیمت اوراق" sheetId="21" r:id="rId19"/>
  </sheets>
  <externalReferences>
    <externalReference r:id="rId20"/>
  </externalReferences>
  <definedNames>
    <definedName name="_xlnm.Print_Area" localSheetId="4">اوراق!$A$1:$AM$27</definedName>
    <definedName name="_xlnm.Print_Area" localSheetId="2">'اوراق مشتقه'!$A$1:$AX$24</definedName>
    <definedName name="_xlnm.Print_Area" localSheetId="5">'تعدیل قیمت'!$A$1:$N$19</definedName>
    <definedName name="_xlnm.Print_Area" localSheetId="7">درآمد!$A$1:$K$13</definedName>
    <definedName name="_xlnm.Print_Area" localSheetId="12">'درآمد سپرده بانکی (2)'!$A$1:$K$19</definedName>
    <definedName name="_xlnm.Print_Area" localSheetId="10">'درآمد سرمایه گذاری در اوراق به'!$A$1:$S$28</definedName>
    <definedName name="_xlnm.Print_Area" localSheetId="8">'درآمد سرمایه گذاری در سهام'!$A$1:$X$66</definedName>
    <definedName name="_xlnm.Print_Area" localSheetId="9">'درآمد سرمایه گذاری در صندوق'!$A$1:$X$21</definedName>
    <definedName name="_xlnm.Print_Area" localSheetId="14">'درآمد سود سهام'!$A$1:$T$13</definedName>
    <definedName name="_xlnm.Print_Area" localSheetId="18">'درآمد ناشی از تغییر قیمت اوراق'!$A$1:$S$83</definedName>
    <definedName name="_xlnm.Print_Area" localSheetId="17">'درآمد ناشی از فروش'!$A$1:$S$21</definedName>
    <definedName name="_xlnm.Print_Area" localSheetId="13">'سایر درآمدها'!$A$1:$G$11</definedName>
    <definedName name="_xlnm.Print_Area" localSheetId="6">'سپرده (2)'!$A$1:$L$20</definedName>
    <definedName name="_xlnm.Print_Area" localSheetId="1">سهام!$A$1:$AC$65</definedName>
    <definedName name="_xlnm.Print_Area" localSheetId="15">'سود اوراق بهادار'!$A$1:$U$26</definedName>
    <definedName name="_xlnm.Print_Area" localSheetId="16">'سود سپرده بانکی (2)'!$A$1:$N$19</definedName>
    <definedName name="_xlnm.Print_Area" localSheetId="0">'صورت وضعیت'!$A$1:$B$25</definedName>
    <definedName name="_xlnm.Print_Area" localSheetId="11">'مبالغ تخصیصی اوراق'!$A$1:$S$26</definedName>
    <definedName name="_xlnm.Print_Area" localSheetId="3">'واحدهای صندوق'!$A$1:$AB$17</definedName>
  </definedNames>
  <calcPr calcId="191029"/>
</workbook>
</file>

<file path=xl/calcChain.xml><?xml version="1.0" encoding="utf-8"?>
<calcChain xmlns="http://schemas.openxmlformats.org/spreadsheetml/2006/main">
  <c r="M19" i="12" l="1"/>
  <c r="J13" i="8" l="1"/>
  <c r="J9" i="8"/>
  <c r="J10" i="8"/>
  <c r="J11" i="8"/>
  <c r="J12" i="8"/>
  <c r="J8" i="8"/>
  <c r="H9" i="8"/>
  <c r="H10" i="8"/>
  <c r="H11" i="8"/>
  <c r="H12" i="8"/>
  <c r="H8" i="8"/>
  <c r="H13" i="8" s="1"/>
  <c r="F12" i="8"/>
  <c r="F11" i="8"/>
  <c r="F10" i="8"/>
  <c r="F9" i="8"/>
  <c r="F8" i="8"/>
  <c r="K17" i="24"/>
  <c r="I17" i="24"/>
  <c r="E17" i="24"/>
  <c r="C17" i="24"/>
  <c r="M17" i="24"/>
  <c r="G17" i="24"/>
  <c r="H17" i="23"/>
  <c r="D17" i="23"/>
  <c r="A16" i="23"/>
  <c r="A15" i="23"/>
  <c r="A14" i="23"/>
  <c r="A13" i="23"/>
  <c r="A12" i="23"/>
  <c r="A11" i="23"/>
  <c r="A10" i="23"/>
  <c r="A9" i="23"/>
  <c r="A8" i="23"/>
  <c r="Q23" i="12"/>
  <c r="J15" i="12"/>
  <c r="H14" i="12"/>
  <c r="J14" i="12" s="1"/>
  <c r="J13" i="12"/>
  <c r="J12" i="12"/>
  <c r="J11" i="12"/>
  <c r="J10" i="12"/>
  <c r="J9" i="12"/>
  <c r="J8" i="12"/>
  <c r="J19" i="12" s="1"/>
  <c r="D20" i="22"/>
  <c r="J20" i="22"/>
  <c r="H20" i="22"/>
  <c r="F20" i="22"/>
  <c r="L20" i="22" l="1"/>
</calcChain>
</file>

<file path=xl/sharedStrings.xml><?xml version="1.0" encoding="utf-8"?>
<sst xmlns="http://schemas.openxmlformats.org/spreadsheetml/2006/main" count="841" uniqueCount="307">
  <si>
    <t>صندوق سرمایه‌گذاری امین یکم فردا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</si>
  <si>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</si>
  <si>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</si>
  <si>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</si>
  <si>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</si>
  <si>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</si>
  <si>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</si>
  <si>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</si>
  <si>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</si>
  <si>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</si>
  <si>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</si>
  <si>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</si>
  <si>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</si>
  <si>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</si>
  <si>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</si>
  <si>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</si>
  <si>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</si>
  <si>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</si>
  <si>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</si>
  <si>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</si>
  <si>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بانک ملت</t>
  </si>
  <si>
    <t>بانک‌ کارآفرین‌</t>
  </si>
  <si>
    <t>بیمه اتکایی امین</t>
  </si>
  <si>
    <t>بیمه البرز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</si>
  <si>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</si>
  <si>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</si>
  <si>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</si>
  <si>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</si>
  <si>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</si>
  <si>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پردیس</t>
  </si>
  <si>
    <t>پتروشیمی شازند</t>
  </si>
  <si>
    <t>پتروشیمی نوری</t>
  </si>
  <si>
    <t>پتروشیمی‌شیراز</t>
  </si>
  <si>
    <t>پخش البرز</t>
  </si>
  <si>
    <t>تامین سرمایه امین</t>
  </si>
  <si>
    <t>توسعه‌معادن‌وفلزات‌</t>
  </si>
  <si>
    <t>ح . توسعه‌معادن‌وفلزات‌</t>
  </si>
  <si>
    <t>ح . معدنی و صنعتی گل گهر</t>
  </si>
  <si>
    <t>داروسازی دانا</t>
  </si>
  <si>
    <t>س. نفت و گاز و پتروشیمی تأمین</t>
  </si>
  <si>
    <t>س. و توسعه صنایع لاستیک</t>
  </si>
  <si>
    <t>س.سهام عدالت استان خراسان رضوی</t>
  </si>
  <si>
    <t>س.سهام عدالت استان مازندران</t>
  </si>
  <si>
    <t>س.سهام عدالت استان کرمان</t>
  </si>
  <si>
    <t>س.سهام عدالت استان کرمانشاه</t>
  </si>
  <si>
    <t>س.عدالت ا. کهگیلویه وبویراحمد</t>
  </si>
  <si>
    <t>سرمایه گذاری تامین اجتماعی</t>
  </si>
  <si>
    <t>سرمایه‌گذاری‌غدیر(هلدینگ‌</t>
  </si>
  <si>
    <t>سنگ آهن گهرزمین</t>
  </si>
  <si>
    <t>شرکت س استان آذربایجان شرقی</t>
  </si>
  <si>
    <t>شرکت س استان آذربایجان غربی</t>
  </si>
  <si>
    <t>شرکت س استان اردبیل</t>
  </si>
  <si>
    <t>شرکت س استان اصفهان</t>
  </si>
  <si>
    <t>شرکت س استان ایلام</t>
  </si>
  <si>
    <t>شرکت س استان خراسان جنوبی</t>
  </si>
  <si>
    <t>شرکت س استان خراسان شمالی</t>
  </si>
  <si>
    <t>شرکت س استان خوزستان</t>
  </si>
  <si>
    <t>شرکت س استان زنجان</t>
  </si>
  <si>
    <t>شرکت س استان سیستان وبلوچستان</t>
  </si>
  <si>
    <t>شرکت س استان فارس</t>
  </si>
  <si>
    <t>شرکت س استان قم</t>
  </si>
  <si>
    <t>شرکت س استان گیلان</t>
  </si>
  <si>
    <t>شرکت س استان همدان</t>
  </si>
  <si>
    <t>شرکت س استان کردستان</t>
  </si>
  <si>
    <t>شرکت س استان یزد</t>
  </si>
  <si>
    <t>صنایع پتروشیمی خلیج فارس</t>
  </si>
  <si>
    <t>فولاد  خوزستان</t>
  </si>
  <si>
    <t>فولاد هرمزگان جنوب</t>
  </si>
  <si>
    <t>گروه انتخاب الکترونیک آرمان</t>
  </si>
  <si>
    <t>گروه صنعتی درپاد تبریز</t>
  </si>
  <si>
    <t>گروه مالی صبا تامین</t>
  </si>
  <si>
    <t>معدنی و صنعتی گل گهر</t>
  </si>
  <si>
    <t>ملی‌ صنایع‌ مس‌ ایران‌</t>
  </si>
  <si>
    <t>ح . سنگ آهن گهرزمین</t>
  </si>
  <si>
    <t>سرمایه‌گذاری‌صندوق‌بازنشستگی‌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</si>
  <si>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</si>
  <si>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</si>
  <si>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</si>
  <si>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</si>
  <si>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</si>
  <si>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</si>
  <si>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</si>
  <si>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اختيارف.ت.هرمز-2324-060218</t>
  </si>
  <si>
    <t>1406/02/18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</si>
  <si>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</si>
  <si>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</si>
  <si>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</si>
  <si>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</si>
  <si>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</si>
  <si>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اختيارخ.ت.هرمز-2377-060318</t>
  </si>
  <si>
    <t>اختیار خرید</t>
  </si>
  <si>
    <t>موقعیت فروش</t>
  </si>
  <si>
    <t>-</t>
  </si>
  <si>
    <t>1406/03/18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</si>
  <si>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</si>
  <si>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</si>
  <si>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</si>
  <si>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</si>
  <si>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</si>
  <si>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</si>
  <si>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</si>
  <si>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</si>
  <si>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امین آوید</t>
  </si>
  <si>
    <t>صندوق باران کارگزاری بانک کشاورزی</t>
  </si>
  <si>
    <t>صندوق پالایشی یکم-سهام</t>
  </si>
  <si>
    <t>صندوق س.بخشی صنایع پاداش2-ب</t>
  </si>
  <si>
    <t>صندوق س.بخشی صنایع پاداش-ب</t>
  </si>
  <si>
    <t>صندوق س.پشتوانه طلای پاداش</t>
  </si>
  <si>
    <t>صندوق سرمایه گذاری طلای نور امین</t>
  </si>
  <si>
    <t>صندوق س. مشترک امین آوید-س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</si>
  <si>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</si>
  <si>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</si>
  <si>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</si>
  <si>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</si>
  <si>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</si>
  <si>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</si>
  <si>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</si>
  <si>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</si>
  <si>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</si>
  <si>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تامین اجتماعی14050509</t>
  </si>
  <si>
    <t>بله</t>
  </si>
  <si>
    <t>1401/05/09</t>
  </si>
  <si>
    <t>1405/05/09</t>
  </si>
  <si>
    <t>اسنادخزانه-م4بودجه02-051021</t>
  </si>
  <si>
    <t>1402/08/15</t>
  </si>
  <si>
    <t>1405/10/21</t>
  </si>
  <si>
    <t>صکوک اجاره فارس806-بدون ضامن</t>
  </si>
  <si>
    <t>1404/06/24</t>
  </si>
  <si>
    <t>1408/06/24</t>
  </si>
  <si>
    <t>صکوک مرابحه دارو901-بدون ضامن</t>
  </si>
  <si>
    <t>1405/01/08</t>
  </si>
  <si>
    <t>1409/01/08</t>
  </si>
  <si>
    <t>مرابحه پارس میکاکیش060708</t>
  </si>
  <si>
    <t>1402/07/08</t>
  </si>
  <si>
    <t>1406/07/08</t>
  </si>
  <si>
    <t>مرابحه س. و توسعه کیش14050724</t>
  </si>
  <si>
    <t>1401/07/24</t>
  </si>
  <si>
    <t>1405/07/24</t>
  </si>
  <si>
    <t>مرابحه عام دولت 166-ش.خ050419</t>
  </si>
  <si>
    <t>1403/04/19</t>
  </si>
  <si>
    <t>1405/04/19</t>
  </si>
  <si>
    <t>مرابحه عام دولت137-ش.خ061229</t>
  </si>
  <si>
    <t>1402/06/29</t>
  </si>
  <si>
    <t>1406/12/29</t>
  </si>
  <si>
    <t>مرابحه عام دولت140-ش.خ050504</t>
  </si>
  <si>
    <t>1402/07/04</t>
  </si>
  <si>
    <t>1405/05/04</t>
  </si>
  <si>
    <t>مرابحه عام دولت173-ش.خ050620</t>
  </si>
  <si>
    <t>1403/06/20</t>
  </si>
  <si>
    <t>1405/06/20</t>
  </si>
  <si>
    <t>مرابحه عام دولت186-ش.خ051124</t>
  </si>
  <si>
    <t>1403/07/24</t>
  </si>
  <si>
    <t>1405/11/24</t>
  </si>
  <si>
    <t>مرابحه عام دولت206-ش.خ051114</t>
  </si>
  <si>
    <t>1403/12/14</t>
  </si>
  <si>
    <t>1405/11/14</t>
  </si>
  <si>
    <t>مرابحه عام دولت223-ش.خ070431</t>
  </si>
  <si>
    <t>1404/04/31</t>
  </si>
  <si>
    <t>1407/04/31</t>
  </si>
  <si>
    <t>مرابحه عام دولت254-ش.خ070911</t>
  </si>
  <si>
    <t>1404/09/11</t>
  </si>
  <si>
    <t>1407/09/11</t>
  </si>
  <si>
    <t>مرابحه عام دولت265-ش.خ070430</t>
  </si>
  <si>
    <t>1404/10/30</t>
  </si>
  <si>
    <t>1407/04/30</t>
  </si>
  <si>
    <t>مرابحه کاسپین تامین 070625</t>
  </si>
  <si>
    <t>1403/06/25</t>
  </si>
  <si>
    <t>1407/06/25</t>
  </si>
  <si>
    <t>شهرداری مشهد</t>
  </si>
  <si>
    <t>خیر</t>
  </si>
  <si>
    <t>1404/06/30</t>
  </si>
  <si>
    <t>1407/12/28</t>
  </si>
  <si>
    <t>1403/12/28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</si>
  <si>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</si>
  <si>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</si>
  <si>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</si>
  <si>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</si>
  <si>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</si>
  <si>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</si>
  <si>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</si>
  <si>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</si>
  <si>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-20.00%</t>
  </si>
  <si>
    <t>سایر</t>
  </si>
  <si>
    <t>-8.99%</t>
  </si>
  <si>
    <t>-10.00%</t>
  </si>
  <si>
    <t>-2.06%</t>
  </si>
  <si>
    <t>2.80%</t>
  </si>
  <si>
    <t>-1.10%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</si>
  <si>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</si>
  <si>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</si>
  <si>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</si>
  <si>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</si>
  <si>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</si>
  <si>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</si>
  <si>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</si>
  <si>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</si>
  <si>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</si>
  <si>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</si>
  <si>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</si>
  <si>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</si>
  <si>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</si>
  <si>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</si>
  <si>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</si>
  <si>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</si>
  <si>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</si>
  <si>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</si>
  <si>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</si>
  <si>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</si>
  <si>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</si>
  <si>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</si>
  <si>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</si>
  <si>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</si>
  <si>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</si>
  <si>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</si>
  <si>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</si>
  <si>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</si>
  <si>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</si>
  <si>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</si>
  <si>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</si>
  <si>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تامین سرمایه امین</t>
  </si>
  <si>
    <t>-2-2</t>
  </si>
  <si>
    <t>درآمد حاصل از سرمایه­گذاری در واحدهای صندوق</t>
  </si>
  <si>
    <t>درآمد سود صندوق</t>
  </si>
  <si>
    <t>صندوق س.پشتوانه طلا زرفام آشنا</t>
  </si>
  <si>
    <t>صندوق طلای عیار مفید</t>
  </si>
  <si>
    <t>صندوق س.پشتوانه طلای لوتوس</t>
  </si>
  <si>
    <t>صندوق س.پشتوانه طلا نهایت نگر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</si>
  <si>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</si>
  <si>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</si>
  <si>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</si>
  <si>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</si>
  <si>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اجاره صند502-بدون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</si>
  <si>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</si>
  <si>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</si>
  <si>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</si>
  <si>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</si>
  <si>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</si>
  <si>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</si>
  <si>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</si>
  <si>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</si>
  <si>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</si>
  <si>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</si>
  <si>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</si>
  <si>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</si>
  <si>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</si>
  <si>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</si>
  <si>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</si>
  <si>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</si>
  <si>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</si>
  <si>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</si>
  <si>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</si>
  <si>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</si>
  <si>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</si>
  <si>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</si>
  <si>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</si>
  <si>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</si>
  <si>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</si>
  <si>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1405/03/27</t>
  </si>
  <si>
    <t>1405/02/30</t>
  </si>
  <si>
    <t>1405/02/14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</si>
  <si>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</si>
  <si>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</si>
  <si>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</si>
  <si>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</si>
  <si>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</si>
  <si>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1405/02/10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</si>
  <si>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</si>
  <si>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</si>
  <si>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</si>
  <si>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</si>
  <si>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</si>
  <si>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</si>
  <si>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</si>
  <si>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ظهرمز06031</t>
  </si>
  <si>
    <t>سپرده‌های بانک اقتصاد نوین</t>
  </si>
  <si>
    <t>سپرده‌های بانک پارسیان</t>
  </si>
  <si>
    <t>سپرده‌های بانک خاورمیانه</t>
  </si>
  <si>
    <t>سپرده‌های بانک سپه</t>
  </si>
  <si>
    <t>سپرده‌های بانک صادرات</t>
  </si>
  <si>
    <t>سپرده‌های موسسه اعتباری ملل</t>
  </si>
  <si>
    <t>سپرده‌های بانک پاسارگاد</t>
  </si>
  <si>
    <t>سپرده‌های بانک دی</t>
  </si>
  <si>
    <t>سپرده‌های بانک شهر</t>
  </si>
  <si>
    <t>سپرده‌های بانک گردشگری</t>
  </si>
  <si>
    <t>سپرده‌های بانک ملت</t>
  </si>
  <si>
    <t>دوره نگهداری</t>
  </si>
  <si>
    <t>شرکت تامین سرمایه امین</t>
  </si>
  <si>
    <t xml:space="preserve">اجاره تامین اجتماعی14050509 </t>
  </si>
  <si>
    <t xml:space="preserve">صکوک اجاره صند502-بدون ضامن </t>
  </si>
  <si>
    <t xml:space="preserve">مرابحه س. و توسعه کیش14050724 </t>
  </si>
  <si>
    <t>اوراق شهرداری مشهد</t>
  </si>
  <si>
    <t>شرکت گروه خدمات بازار سرمایه آبان</t>
  </si>
  <si>
    <t xml:space="preserve"> اختیارف.ت.هرمز-2496-060218 </t>
  </si>
  <si>
    <t>سازمان تامین اجتماعی</t>
  </si>
  <si>
    <t>اراد254</t>
  </si>
  <si>
    <t>اوراق شهرداری مشهد- مدیریت پسماند</t>
  </si>
  <si>
    <t>از 1405/01/01 الی 1405/05/09</t>
  </si>
  <si>
    <t>از 1405/01/01 الی 1405/02/10</t>
  </si>
  <si>
    <t>از 1405/01/01 الی 1405/12/29</t>
  </si>
  <si>
    <t>از 1405/01/01 الی 1405/12/25</t>
  </si>
  <si>
    <t>از 1404/10/29 الی 1405/07/24</t>
  </si>
  <si>
    <t>از 1404/06/11 الی 1405/06/11</t>
  </si>
  <si>
    <t>از 1404/06/30 الی 1405/06/29</t>
  </si>
  <si>
    <t>از 1404/06/24 الی 1405/06/24</t>
  </si>
  <si>
    <t>از 1404/08/19 الی 1406/02/18</t>
  </si>
  <si>
    <t>از 1404/09/18 الی 1407/09/11</t>
  </si>
  <si>
    <t>از 1405/01/08 الی 1406/01/08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</si>
</sst>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F6FD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</cellStyleXfs>
  <cellXfs count="10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left" vertical="center" wrapText="1"/>
    </xf>
    <xf numFmtId="3" fontId="5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4" fontId="5" fillId="0" borderId="0" xfId="0" applyNumberFormat="1" applyFont="1" applyFill="1" applyBorder="1" applyAlignment="1">
      <alignment horizontal="right" vertical="top"/>
    </xf>
    <xf numFmtId="0" fontId="0" fillId="0" borderId="0" xfId="0" applyBorder="1" applyAlignment="1">
      <alignment horizontal="left"/>
    </xf>
    <xf numFmtId="165" fontId="0" fillId="0" borderId="0" xfId="1" applyNumberFormat="1" applyFont="1" applyAlignment="1">
      <alignment horizontal="left"/>
    </xf>
    <xf numFmtId="165" fontId="0" fillId="0" borderId="0" xfId="3" applyNumberFormat="1" applyFont="1" applyAlignment="1">
      <alignment horizontal="left"/>
    </xf>
    <xf numFmtId="0" fontId="3" fillId="0" borderId="0" xfId="0" applyFont="1" applyAlignment="1">
      <alignment horizontal="right" vertical="center"/>
    </xf>
    <xf numFmtId="165" fontId="4" fillId="0" borderId="4" xfId="3" applyNumberFormat="1" applyFont="1" applyFill="1" applyBorder="1" applyAlignment="1">
      <alignment horizontal="center" vertical="center"/>
    </xf>
    <xf numFmtId="165" fontId="0" fillId="0" borderId="2" xfId="3" applyNumberFormat="1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165" fontId="5" fillId="0" borderId="2" xfId="3" applyNumberFormat="1" applyFont="1" applyFill="1" applyBorder="1" applyAlignment="1">
      <alignment horizontal="right" vertical="top"/>
    </xf>
    <xf numFmtId="10" fontId="5" fillId="0" borderId="0" xfId="4" applyNumberFormat="1" applyFont="1" applyFill="1" applyAlignment="1">
      <alignment horizontal="right" vertical="top"/>
    </xf>
    <xf numFmtId="165" fontId="5" fillId="0" borderId="0" xfId="3" applyNumberFormat="1" applyFont="1" applyFill="1" applyAlignment="1">
      <alignment horizontal="right" vertical="top"/>
    </xf>
    <xf numFmtId="165" fontId="5" fillId="0" borderId="5" xfId="3" applyNumberFormat="1" applyFont="1" applyFill="1" applyBorder="1" applyAlignment="1">
      <alignment horizontal="right" vertical="top"/>
    </xf>
    <xf numFmtId="10" fontId="5" fillId="0" borderId="6" xfId="4" applyNumberFormat="1" applyFont="1" applyFill="1" applyBorder="1" applyAlignment="1">
      <alignment horizontal="right" vertical="top"/>
    </xf>
    <xf numFmtId="165" fontId="0" fillId="0" borderId="0" xfId="3" applyNumberFormat="1" applyFont="1"/>
    <xf numFmtId="165" fontId="0" fillId="0" borderId="0" xfId="0" applyNumberFormat="1"/>
    <xf numFmtId="165" fontId="0" fillId="0" borderId="0" xfId="0" applyNumberFormat="1" applyAlignment="1">
      <alignment horizontal="left"/>
    </xf>
    <xf numFmtId="0" fontId="7" fillId="0" borderId="0" xfId="5" applyAlignment="1">
      <alignment horizontal="center"/>
    </xf>
    <xf numFmtId="0" fontId="3" fillId="0" borderId="0" xfId="5" applyFont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2" xfId="5" applyFont="1" applyBorder="1" applyAlignment="1">
      <alignment vertical="center"/>
    </xf>
    <xf numFmtId="38" fontId="5" fillId="0" borderId="2" xfId="5" applyNumberFormat="1" applyFont="1" applyBorder="1" applyAlignment="1">
      <alignment horizontal="center" vertical="top"/>
    </xf>
    <xf numFmtId="38" fontId="5" fillId="0" borderId="0" xfId="5" applyNumberFormat="1" applyFont="1" applyAlignment="1">
      <alignment horizontal="center" vertical="top"/>
    </xf>
    <xf numFmtId="9" fontId="5" fillId="0" borderId="0" xfId="4" applyFont="1" applyFill="1" applyBorder="1" applyAlignment="1">
      <alignment horizontal="center" vertical="top"/>
    </xf>
    <xf numFmtId="166" fontId="5" fillId="0" borderId="0" xfId="4" applyNumberFormat="1" applyFont="1" applyFill="1" applyBorder="1" applyAlignment="1">
      <alignment horizontal="center" vertical="top"/>
    </xf>
    <xf numFmtId="0" fontId="4" fillId="0" borderId="0" xfId="5" applyFont="1" applyAlignment="1">
      <alignment vertical="center"/>
    </xf>
    <xf numFmtId="10" fontId="5" fillId="0" borderId="0" xfId="4" applyNumberFormat="1" applyFont="1" applyFill="1" applyBorder="1" applyAlignment="1">
      <alignment horizontal="center" vertical="top"/>
    </xf>
    <xf numFmtId="38" fontId="5" fillId="0" borderId="5" xfId="5" applyNumberFormat="1" applyFont="1" applyBorder="1" applyAlignment="1">
      <alignment horizontal="center" vertical="top"/>
    </xf>
    <xf numFmtId="9" fontId="5" fillId="0" borderId="0" xfId="4" applyFont="1" applyBorder="1" applyAlignment="1">
      <alignment horizontal="center" vertical="top"/>
    </xf>
    <xf numFmtId="164" fontId="5" fillId="0" borderId="0" xfId="3" applyNumberFormat="1" applyFont="1" applyBorder="1" applyAlignment="1">
      <alignment horizontal="center" vertical="top"/>
    </xf>
    <xf numFmtId="165" fontId="5" fillId="0" borderId="0" xfId="3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165" fontId="4" fillId="0" borderId="3" xfId="3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165" fontId="7" fillId="0" borderId="0" xfId="3" applyNumberFormat="1" applyFont="1" applyAlignment="1">
      <alignment horizontal="left"/>
    </xf>
    <xf numFmtId="0" fontId="4" fillId="0" borderId="5" xfId="0" applyFont="1" applyBorder="1" applyAlignment="1">
      <alignment horizontal="center" vertical="center"/>
    </xf>
    <xf numFmtId="9" fontId="5" fillId="0" borderId="2" xfId="2" applyFont="1" applyFill="1" applyBorder="1" applyAlignment="1">
      <alignment horizontal="right" vertical="top"/>
    </xf>
    <xf numFmtId="9" fontId="5" fillId="0" borderId="0" xfId="2" applyFont="1" applyFill="1" applyBorder="1" applyAlignment="1">
      <alignment horizontal="right" vertical="top"/>
    </xf>
    <xf numFmtId="9" fontId="5" fillId="0" borderId="5" xfId="2" applyFont="1" applyFill="1" applyBorder="1" applyAlignment="1">
      <alignment horizontal="right" vertical="top"/>
    </xf>
    <xf numFmtId="166" fontId="5" fillId="0" borderId="5" xfId="2" applyNumberFormat="1" applyFont="1" applyFill="1" applyBorder="1" applyAlignment="1">
      <alignment horizontal="right" vertical="top"/>
    </xf>
    <xf numFmtId="3" fontId="7" fillId="0" borderId="0" xfId="5" applyNumberFormat="1" applyAlignment="1">
      <alignment horizontal="center"/>
    </xf>
    <xf numFmtId="0" fontId="4" fillId="0" borderId="2" xfId="5" applyFont="1" applyFill="1" applyBorder="1" applyAlignment="1">
      <alignment horizontal="center" vertical="center"/>
    </xf>
    <xf numFmtId="0" fontId="4" fillId="0" borderId="0" xfId="5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4" fillId="0" borderId="4" xfId="3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0" xfId="5" applyFont="1" applyAlignment="1">
      <alignment horizontal="center" vertical="center"/>
    </xf>
    <xf numFmtId="0" fontId="4" fillId="0" borderId="0" xfId="5" applyFont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/>
    </xf>
    <xf numFmtId="0" fontId="1" fillId="0" borderId="0" xfId="5" applyFont="1" applyAlignment="1">
      <alignment horizontal="center" vertical="center"/>
    </xf>
    <xf numFmtId="0" fontId="3" fillId="0" borderId="0" xfId="5" applyFont="1" applyAlignment="1">
      <alignment horizontal="right" vertical="center"/>
    </xf>
    <xf numFmtId="0" fontId="4" fillId="0" borderId="2" xfId="5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3" fontId="0" fillId="2" borderId="0" xfId="0" applyNumberFormat="1" applyFill="1" applyAlignment="1">
      <alignment horizontal="left" vertical="center" wrapText="1"/>
    </xf>
    <xf numFmtId="3" fontId="0" fillId="3" borderId="0" xfId="0" applyNumberFormat="1" applyFill="1" applyAlignment="1">
      <alignment horizontal="left" vertical="center" wrapText="1"/>
    </xf>
    <xf numFmtId="3" fontId="7" fillId="3" borderId="0" xfId="0" applyNumberFormat="1" applyFont="1" applyFill="1" applyAlignment="1">
      <alignment horizontal="left" vertical="center" wrapText="1"/>
    </xf>
    <xf numFmtId="3" fontId="7" fillId="2" borderId="0" xfId="0" applyNumberFormat="1" applyFont="1" applyFill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8" fontId="5" fillId="0" borderId="0" xfId="5" applyNumberFormat="1" applyFont="1" applyFill="1" applyAlignment="1">
      <alignment horizontal="center" vertical="top"/>
    </xf>
    <xf numFmtId="0" fontId="5" fillId="0" borderId="0" xfId="5" applyFont="1" applyFill="1" applyAlignment="1">
      <alignment horizontal="center" vertical="center"/>
    </xf>
  </cellXfs>
  <cellStyles count="6">
    <cellStyle name="Comma" xfId="1" builtinId="3"/>
    <cellStyle name="Comma 2" xfId="3" xr:uid="{8D5B364A-1A99-4976-B3F2-8AEBD1E05C6E}"/>
    <cellStyle name="Normal" xfId="0" builtinId="0"/>
    <cellStyle name="Normal 2" xfId="5" xr:uid="{99D678F5-157B-49E2-BB1F-61251BBCD644}"/>
    <cellStyle name="Percent" xfId="2" builtinId="5"/>
    <cellStyle name="Percent 2" xfId="4" xr:uid="{848E3989-31B8-42BC-9EC0-E4347089825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238125</xdr:colOff>
      <xdr:row>43</xdr:row>
      <xdr:rowOff>88900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5650AF-B515-6281-8C09-0B5FFDCB1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6711875" y="0"/>
          <a:ext cx="8112125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02%20&#1575;&#1585;&#1583;&#1740;&#1576;&#1607;&#1588;&#1578;/&#1575;&#1605;&#1740;&#1606;%20&#1740;&#1705;&#1605;%20&#1601;&#1585;&#1583;&#1575;%2014050231.xlsx" TargetMode="External"/><Relationship Id="rId2" Type="http://schemas.openxmlformats.org/officeDocument/2006/relationships/externalLinkPath" Target="file:///X:\&#1575;&#1601;&#1588;&#1575;&#1740;%20&#1662;&#1585;&#1578;&#1601;&#1608;&#1740;%20&#1589;&#1606;&#1583;&#1608;&#1602;%20&#1607;&#1575;\1405\02%20&#1575;&#1585;&#1583;&#1740;&#1576;&#1607;&#1588;&#1578;\&#1575;&#1605;&#1740;&#1606;%20&#1740;&#1705;&#1605;%20&#1601;&#1585;&#1583;&#1575;%2014050231.xlsx" TargetMode="External"/><Relationship Id="rId1" Type="http://schemas.openxmlformats.org/officeDocument/2006/relationships/externalLinkPath" Target="/&#1575;&#1601;&#1588;&#1575;&#1740;%20&#1662;&#1585;&#1578;&#1601;&#1608;&#1740;%20&#1589;&#1606;&#1583;&#1608;&#1602;%20&#1607;&#1575;/1405/02%20&#1575;&#1585;&#1583;&#1740;&#1576;&#1607;&#1588;&#1578;/&#1575;&#1605;&#1740;&#1606;%20&#1740;&#1705;&#1605;%20&#1601;&#1585;&#1583;&#1575;%20140502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صورت وضعیت"/>
      <sheetName val="سهام"/>
      <sheetName val="اوراق مشتقه"/>
      <sheetName val="واحدهای صندوق"/>
      <sheetName val="اوراق"/>
      <sheetName val="تعدیل قیمت"/>
      <sheetName val="سپرده"/>
      <sheetName val="درآمد"/>
      <sheetName val="درآمد سرمایه گذاری در سهام"/>
      <sheetName val="درآمد سرمایه گذاری در صندوق"/>
      <sheetName val="درآمد سرمایه گذاری در اوراق به"/>
      <sheetName val="مبالغ تخصیصی اوراق (3)"/>
      <sheetName val="درآمد سپرده بانکی (2)"/>
      <sheetName val="سایر درآمدها"/>
      <sheetName val="درآمد سود سهام"/>
      <sheetName val="درآمد سود صندوق"/>
      <sheetName val="سود اوراق بهادار"/>
      <sheetName val="سود سپرده بانکی"/>
      <sheetName val="درآمد ناشی از فروش"/>
      <sheetName val="درآمد اعمال اختیار"/>
      <sheetName val="درآمد ناشی از تغییر قیمت اورا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>
        <row r="8">
          <cell r="A8" t="str">
            <v>سپرده‌های بانک پاسارگاد</v>
          </cell>
        </row>
        <row r="9">
          <cell r="A9" t="str">
            <v>سپرده‌های بانک دی</v>
          </cell>
        </row>
        <row r="10">
          <cell r="A10" t="str">
            <v>سپرده‌های بانک شهر</v>
          </cell>
        </row>
        <row r="11">
          <cell r="A11" t="str">
            <v>سپرده‌های بانک گردشگری</v>
          </cell>
        </row>
        <row r="12">
          <cell r="A12" t="str">
            <v>سپرده‌های بانک ملت</v>
          </cell>
        </row>
        <row r="13">
          <cell r="A13" t="str">
            <v>سپرده‌های بانک اقتصاد نوین</v>
          </cell>
        </row>
        <row r="14">
          <cell r="A14" t="str">
            <v>سپرده‌های بانک پارسیان</v>
          </cell>
        </row>
        <row r="15">
          <cell r="A15" t="str">
            <v>سپرده‌های بانک خاورمیانه</v>
          </cell>
        </row>
        <row r="16">
          <cell r="A16" t="str">
            <v>سپرده‌های بانک صادرات</v>
          </cell>
        </row>
      </sheetData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admin.aminfarda.ir/Admin/Oragh/FundOraghTransaction.aspx?oid=2300&amp;basketId=1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view="pageBreakPreview" zoomScale="60" zoomScaleNormal="100" workbookViewId="0">
      <selection activeCell="D14" sqref="D14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70" t="s">
        <v>0</v>
      </c>
      <c r="B1" s="70"/>
      <c r="C1" s="70"/>
    </row>
    <row r="2" spans="1:3" ht="21.75" customHeight="1" x14ac:dyDescent="0.2">
      <c r="A2" s="70" t="s">
        <v>1</v>
      </c>
      <c r="B2" s="70"/>
      <c r="C2" s="70"/>
    </row>
    <row r="3" spans="1:3" ht="21.75" customHeight="1" x14ac:dyDescent="0.2">
      <c r="A3" s="70" t="s">
        <v>2</v>
      </c>
      <c r="B3" s="70"/>
      <c r="C3" s="70"/>
    </row>
    <row r="4" spans="1:3" ht="7.35" customHeight="1" x14ac:dyDescent="0.2"/>
    <row r="5" spans="1:3" ht="123.6" customHeight="1" x14ac:dyDescent="0.2">
      <c r="B5" s="71"/>
    </row>
    <row r="6" spans="1:3" ht="123.6" customHeight="1" x14ac:dyDescent="0.2">
      <c r="B6" s="7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view="pageBreakPreview" zoomScale="110" zoomScaleNormal="100" zoomScaleSheetLayoutView="110" workbookViewId="0">
      <selection activeCell="C4" sqref="C1:C1048576"/>
    </sheetView>
  </sheetViews>
  <sheetFormatPr defaultRowHeight="12.75" x14ac:dyDescent="0.2"/>
  <cols>
    <col min="1" max="1" width="6.42578125" bestFit="1" customWidth="1"/>
    <col min="2" max="2" width="20.85546875" customWidth="1"/>
    <col min="3" max="3" width="1.28515625" customWidth="1"/>
    <col min="4" max="4" width="16.5703125" bestFit="1" customWidth="1"/>
    <col min="5" max="5" width="1.28515625" customWidth="1"/>
    <col min="6" max="6" width="15.85546875" bestFit="1" customWidth="1"/>
    <col min="7" max="7" width="1.28515625" customWidth="1"/>
    <col min="8" max="8" width="13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85546875" bestFit="1" customWidth="1"/>
    <col min="13" max="13" width="1.28515625" customWidth="1"/>
    <col min="14" max="14" width="16.5703125" bestFit="1" customWidth="1"/>
    <col min="15" max="16" width="1.28515625" customWidth="1"/>
    <col min="17" max="17" width="15.85546875" bestFit="1" customWidth="1"/>
    <col min="18" max="18" width="1.28515625" customWidth="1"/>
    <col min="19" max="19" width="14.7109375" bestFit="1" customWidth="1"/>
    <col min="20" max="20" width="1.28515625" customWidth="1"/>
    <col min="21" max="21" width="16" bestFit="1" customWidth="1"/>
    <col min="22" max="22" width="1.28515625" customWidth="1"/>
    <col min="23" max="23" width="17.8554687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220</v>
      </c>
      <c r="B5" s="72" t="s">
        <v>221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 x14ac:dyDescent="0.2">
      <c r="D6" s="73" t="s">
        <v>213</v>
      </c>
      <c r="E6" s="73"/>
      <c r="F6" s="73"/>
      <c r="G6" s="73"/>
      <c r="H6" s="73"/>
      <c r="I6" s="73"/>
      <c r="J6" s="73"/>
      <c r="K6" s="73"/>
      <c r="L6" s="73"/>
      <c r="N6" s="73" t="s">
        <v>214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3"/>
      <c r="E7" s="3"/>
      <c r="F7" s="3"/>
      <c r="G7" s="3"/>
      <c r="H7" s="3"/>
      <c r="I7" s="3"/>
      <c r="J7" s="74" t="s">
        <v>75</v>
      </c>
      <c r="K7" s="74"/>
      <c r="L7" s="74"/>
      <c r="N7" s="3"/>
      <c r="O7" s="3"/>
      <c r="P7" s="3"/>
      <c r="Q7" s="3"/>
      <c r="R7" s="3"/>
      <c r="S7" s="3"/>
      <c r="T7" s="3"/>
      <c r="U7" s="74" t="s">
        <v>75</v>
      </c>
      <c r="V7" s="74"/>
      <c r="W7" s="74"/>
    </row>
    <row r="8" spans="1:23" ht="14.45" customHeight="1" x14ac:dyDescent="0.2">
      <c r="A8" s="73" t="s">
        <v>99</v>
      </c>
      <c r="B8" s="73"/>
      <c r="D8" s="2" t="s">
        <v>222</v>
      </c>
      <c r="F8" s="2" t="s">
        <v>217</v>
      </c>
      <c r="H8" s="2" t="s">
        <v>218</v>
      </c>
      <c r="J8" s="4" t="s">
        <v>191</v>
      </c>
      <c r="K8" s="3"/>
      <c r="L8" s="4" t="s">
        <v>199</v>
      </c>
      <c r="N8" s="2" t="s">
        <v>222</v>
      </c>
      <c r="P8" s="73" t="s">
        <v>217</v>
      </c>
      <c r="Q8" s="73"/>
      <c r="S8" s="2" t="s">
        <v>218</v>
      </c>
      <c r="U8" s="4" t="s">
        <v>191</v>
      </c>
      <c r="V8" s="3"/>
      <c r="W8" s="4" t="s">
        <v>199</v>
      </c>
    </row>
    <row r="9" spans="1:23" ht="21.75" customHeight="1" x14ac:dyDescent="0.2">
      <c r="A9" s="75" t="s">
        <v>102</v>
      </c>
      <c r="B9" s="75"/>
      <c r="D9" s="6">
        <v>0</v>
      </c>
      <c r="F9" s="6">
        <v>0</v>
      </c>
      <c r="H9" s="6">
        <v>1112612000</v>
      </c>
      <c r="J9" s="6">
        <v>1112612000</v>
      </c>
      <c r="L9" s="7">
        <v>0.1</v>
      </c>
      <c r="N9" s="6">
        <v>0</v>
      </c>
      <c r="P9" s="76">
        <v>0</v>
      </c>
      <c r="Q9" s="76"/>
      <c r="S9" s="6">
        <v>1112612000</v>
      </c>
      <c r="U9" s="6">
        <v>1112612000</v>
      </c>
      <c r="W9" s="7">
        <v>0.03</v>
      </c>
    </row>
    <row r="10" spans="1:23" ht="21.75" customHeight="1" x14ac:dyDescent="0.2">
      <c r="A10" s="77" t="s">
        <v>223</v>
      </c>
      <c r="B10" s="77"/>
      <c r="D10" s="9">
        <v>0</v>
      </c>
      <c r="F10" s="9">
        <v>0</v>
      </c>
      <c r="H10" s="9">
        <v>0</v>
      </c>
      <c r="J10" s="9">
        <v>0</v>
      </c>
      <c r="L10" s="10">
        <v>0</v>
      </c>
      <c r="N10" s="9">
        <v>0</v>
      </c>
      <c r="P10" s="78">
        <v>0</v>
      </c>
      <c r="Q10" s="78"/>
      <c r="S10" s="9">
        <v>-636325138</v>
      </c>
      <c r="U10" s="9">
        <v>-636325138</v>
      </c>
      <c r="W10" s="10">
        <v>-0.02</v>
      </c>
    </row>
    <row r="11" spans="1:23" ht="21.75" customHeight="1" x14ac:dyDescent="0.2">
      <c r="A11" s="77" t="s">
        <v>224</v>
      </c>
      <c r="B11" s="77"/>
      <c r="D11" s="9">
        <v>0</v>
      </c>
      <c r="F11" s="9">
        <v>0</v>
      </c>
      <c r="H11" s="9">
        <v>0</v>
      </c>
      <c r="J11" s="9">
        <v>0</v>
      </c>
      <c r="L11" s="10">
        <v>0</v>
      </c>
      <c r="N11" s="9">
        <v>0</v>
      </c>
      <c r="P11" s="78">
        <v>0</v>
      </c>
      <c r="Q11" s="78"/>
      <c r="S11" s="9">
        <v>-33296878</v>
      </c>
      <c r="U11" s="9">
        <v>-33296878</v>
      </c>
      <c r="W11" s="10">
        <v>0</v>
      </c>
    </row>
    <row r="12" spans="1:23" ht="21.75" customHeight="1" x14ac:dyDescent="0.2">
      <c r="A12" s="77" t="s">
        <v>225</v>
      </c>
      <c r="B12" s="7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78">
        <v>0</v>
      </c>
      <c r="Q12" s="78"/>
      <c r="S12" s="9">
        <v>-152441755</v>
      </c>
      <c r="U12" s="9">
        <v>-152441755</v>
      </c>
      <c r="W12" s="10">
        <v>0</v>
      </c>
    </row>
    <row r="13" spans="1:23" ht="21.75" customHeight="1" x14ac:dyDescent="0.2">
      <c r="A13" s="77" t="s">
        <v>226</v>
      </c>
      <c r="B13" s="7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78">
        <v>0</v>
      </c>
      <c r="Q13" s="78"/>
      <c r="S13" s="9">
        <v>-6069303606</v>
      </c>
      <c r="U13" s="9">
        <v>-6069303606</v>
      </c>
      <c r="W13" s="10">
        <v>-0.18</v>
      </c>
    </row>
    <row r="14" spans="1:23" ht="21.75" customHeight="1" x14ac:dyDescent="0.2">
      <c r="A14" s="77" t="s">
        <v>105</v>
      </c>
      <c r="B14" s="77"/>
      <c r="D14" s="9">
        <v>0</v>
      </c>
      <c r="F14" s="9">
        <v>13965305750</v>
      </c>
      <c r="H14" s="9">
        <v>0</v>
      </c>
      <c r="J14" s="9">
        <v>13965305750</v>
      </c>
      <c r="L14" s="10">
        <v>1.24</v>
      </c>
      <c r="N14" s="9">
        <v>0</v>
      </c>
      <c r="P14" s="78">
        <v>11840204750</v>
      </c>
      <c r="Q14" s="78"/>
      <c r="S14" s="9">
        <v>0</v>
      </c>
      <c r="U14" s="9">
        <v>11840204750</v>
      </c>
      <c r="W14" s="10">
        <v>0.36</v>
      </c>
    </row>
    <row r="15" spans="1:23" ht="21.75" customHeight="1" x14ac:dyDescent="0.2">
      <c r="A15" s="77" t="s">
        <v>106</v>
      </c>
      <c r="B15" s="77"/>
      <c r="D15" s="9">
        <v>0</v>
      </c>
      <c r="F15" s="9">
        <v>7803293051</v>
      </c>
      <c r="H15" s="9">
        <v>0</v>
      </c>
      <c r="J15" s="9">
        <v>7803293051</v>
      </c>
      <c r="L15" s="10">
        <v>0.7</v>
      </c>
      <c r="N15" s="9">
        <v>0</v>
      </c>
      <c r="P15" s="78">
        <v>7803293051</v>
      </c>
      <c r="Q15" s="78"/>
      <c r="S15" s="9">
        <v>0</v>
      </c>
      <c r="U15" s="9">
        <v>7803293051</v>
      </c>
      <c r="W15" s="10">
        <v>0.24</v>
      </c>
    </row>
    <row r="16" spans="1:23" ht="21.75" customHeight="1" x14ac:dyDescent="0.2">
      <c r="A16" s="77" t="s">
        <v>107</v>
      </c>
      <c r="B16" s="77"/>
      <c r="D16" s="9">
        <v>0</v>
      </c>
      <c r="F16" s="9">
        <v>-44774206399</v>
      </c>
      <c r="H16" s="9">
        <v>0</v>
      </c>
      <c r="J16" s="9">
        <v>-44774206399</v>
      </c>
      <c r="L16" s="10">
        <v>-3.99</v>
      </c>
      <c r="N16" s="9">
        <v>0</v>
      </c>
      <c r="P16" s="78">
        <v>-30413459999</v>
      </c>
      <c r="Q16" s="78"/>
      <c r="S16" s="9">
        <v>0</v>
      </c>
      <c r="U16" s="9">
        <v>-30413459999</v>
      </c>
      <c r="W16" s="10">
        <v>-0.92</v>
      </c>
    </row>
    <row r="17" spans="1:23" ht="21.75" customHeight="1" x14ac:dyDescent="0.2">
      <c r="A17" s="77" t="s">
        <v>104</v>
      </c>
      <c r="B17" s="77"/>
      <c r="D17" s="9">
        <v>0</v>
      </c>
      <c r="F17" s="9">
        <v>20240719026</v>
      </c>
      <c r="H17" s="9">
        <v>0</v>
      </c>
      <c r="J17" s="9">
        <v>20240719026</v>
      </c>
      <c r="L17" s="10">
        <v>1.8</v>
      </c>
      <c r="N17" s="9">
        <v>0</v>
      </c>
      <c r="P17" s="78">
        <v>20473632091</v>
      </c>
      <c r="Q17" s="78"/>
      <c r="S17" s="9">
        <v>0</v>
      </c>
      <c r="U17" s="9">
        <v>20473632091</v>
      </c>
      <c r="W17" s="10">
        <v>0.62</v>
      </c>
    </row>
    <row r="18" spans="1:23" ht="21.75" customHeight="1" x14ac:dyDescent="0.2">
      <c r="A18" s="77" t="s">
        <v>103</v>
      </c>
      <c r="B18" s="77"/>
      <c r="D18" s="9">
        <v>0</v>
      </c>
      <c r="F18" s="9">
        <v>91031044490</v>
      </c>
      <c r="H18" s="9">
        <v>0</v>
      </c>
      <c r="J18" s="9">
        <v>91031044490</v>
      </c>
      <c r="L18" s="10">
        <v>8.11</v>
      </c>
      <c r="N18" s="9">
        <v>0</v>
      </c>
      <c r="P18" s="78">
        <v>67121112290</v>
      </c>
      <c r="Q18" s="78"/>
      <c r="S18" s="9">
        <v>0</v>
      </c>
      <c r="U18" s="9">
        <v>67121112290</v>
      </c>
      <c r="W18" s="10">
        <v>2.0299999999999998</v>
      </c>
    </row>
    <row r="19" spans="1:23" ht="21.75" customHeight="1" x14ac:dyDescent="0.2">
      <c r="A19" s="77" t="s">
        <v>108</v>
      </c>
      <c r="B19" s="77"/>
      <c r="D19" s="9">
        <v>0</v>
      </c>
      <c r="F19" s="9">
        <v>-38992749478</v>
      </c>
      <c r="H19" s="9">
        <v>0</v>
      </c>
      <c r="J19" s="9">
        <v>-38992749478</v>
      </c>
      <c r="L19" s="10">
        <v>-3.47</v>
      </c>
      <c r="N19" s="9">
        <v>0</v>
      </c>
      <c r="P19" s="78">
        <v>-22798219825</v>
      </c>
      <c r="Q19" s="78"/>
      <c r="S19" s="9">
        <v>0</v>
      </c>
      <c r="U19" s="9">
        <v>-22798219825</v>
      </c>
      <c r="W19" s="10">
        <v>-0.69</v>
      </c>
    </row>
    <row r="20" spans="1:23" ht="21.75" customHeight="1" x14ac:dyDescent="0.2">
      <c r="A20" s="79" t="s">
        <v>109</v>
      </c>
      <c r="B20" s="79"/>
      <c r="D20" s="13">
        <v>0</v>
      </c>
      <c r="F20" s="13">
        <v>115560422756</v>
      </c>
      <c r="H20" s="13">
        <v>0</v>
      </c>
      <c r="J20" s="13">
        <v>115560422756</v>
      </c>
      <c r="L20" s="14">
        <v>10.3</v>
      </c>
      <c r="N20" s="13">
        <v>0</v>
      </c>
      <c r="P20" s="78">
        <v>115560422756</v>
      </c>
      <c r="Q20" s="87"/>
      <c r="S20" s="13">
        <v>0</v>
      </c>
      <c r="U20" s="13">
        <v>115560422756</v>
      </c>
      <c r="W20" s="14">
        <v>3.49</v>
      </c>
    </row>
    <row r="21" spans="1:23" ht="21.75" customHeight="1" x14ac:dyDescent="0.2">
      <c r="A21" s="81" t="s">
        <v>75</v>
      </c>
      <c r="B21" s="81"/>
      <c r="D21" s="16">
        <v>0</v>
      </c>
      <c r="F21" s="16">
        <v>164833829196</v>
      </c>
      <c r="H21" s="16">
        <v>1112612000</v>
      </c>
      <c r="J21" s="16">
        <v>165946441196</v>
      </c>
      <c r="L21" s="17">
        <v>14.79</v>
      </c>
      <c r="N21" s="16">
        <v>0</v>
      </c>
      <c r="Q21" s="16">
        <v>169586985114</v>
      </c>
      <c r="S21" s="16">
        <v>-5778755377</v>
      </c>
      <c r="U21" s="16">
        <v>163808229737</v>
      </c>
      <c r="W21" s="17">
        <v>4.96</v>
      </c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8"/>
  <sheetViews>
    <sheetView rightToLeft="1" view="pageBreakPreview" zoomScale="90" zoomScaleNormal="100" zoomScaleSheetLayoutView="90" workbookViewId="0">
      <selection activeCell="AC20" sqref="AC20"/>
    </sheetView>
  </sheetViews>
  <sheetFormatPr defaultRowHeight="12.75" x14ac:dyDescent="0.2"/>
  <cols>
    <col min="1" max="1" width="6.7109375" bestFit="1" customWidth="1"/>
    <col min="2" max="2" width="18.140625" customWidth="1"/>
    <col min="3" max="3" width="1.28515625" customWidth="1"/>
    <col min="4" max="4" width="17.7109375" bestFit="1" customWidth="1"/>
    <col min="5" max="5" width="1.28515625" customWidth="1"/>
    <col min="6" max="6" width="18.7109375" bestFit="1" customWidth="1"/>
    <col min="7" max="7" width="1.28515625" customWidth="1"/>
    <col min="8" max="8" width="11.855468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bestFit="1" customWidth="1"/>
    <col min="13" max="13" width="1.28515625" customWidth="1"/>
    <col min="14" max="14" width="18.7109375" bestFit="1" customWidth="1"/>
    <col min="15" max="15" width="1.28515625" customWidth="1"/>
    <col min="16" max="16" width="13.42578125" bestFit="1" customWidth="1"/>
    <col min="17" max="17" width="1.28515625" customWidth="1"/>
    <col min="18" max="18" width="19" bestFit="1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1" t="s">
        <v>227</v>
      </c>
      <c r="B5" s="72" t="s">
        <v>228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D6" s="73" t="s">
        <v>213</v>
      </c>
      <c r="E6" s="73"/>
      <c r="F6" s="73"/>
      <c r="G6" s="73"/>
      <c r="H6" s="73"/>
      <c r="I6" s="73"/>
      <c r="J6" s="73"/>
      <c r="L6" s="73" t="s">
        <v>214</v>
      </c>
      <c r="M6" s="73"/>
      <c r="N6" s="73"/>
      <c r="O6" s="73"/>
      <c r="P6" s="73"/>
      <c r="Q6" s="73"/>
      <c r="R6" s="7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3" t="s">
        <v>229</v>
      </c>
      <c r="B8" s="73"/>
      <c r="D8" s="2" t="s">
        <v>230</v>
      </c>
      <c r="F8" s="2" t="s">
        <v>217</v>
      </c>
      <c r="H8" s="2" t="s">
        <v>218</v>
      </c>
      <c r="J8" s="2" t="s">
        <v>75</v>
      </c>
      <c r="L8" s="2" t="s">
        <v>230</v>
      </c>
      <c r="N8" s="2" t="s">
        <v>217</v>
      </c>
      <c r="P8" s="2" t="s">
        <v>218</v>
      </c>
      <c r="R8" s="2" t="s">
        <v>75</v>
      </c>
    </row>
    <row r="9" spans="1:18" ht="21.75" customHeight="1" x14ac:dyDescent="0.2">
      <c r="A9" s="75" t="s">
        <v>231</v>
      </c>
      <c r="B9" s="75"/>
      <c r="D9" s="6">
        <v>0</v>
      </c>
      <c r="F9" s="6">
        <v>0</v>
      </c>
      <c r="H9" s="6">
        <v>0</v>
      </c>
      <c r="J9" s="6">
        <v>0</v>
      </c>
      <c r="L9" s="6">
        <v>60457693460</v>
      </c>
      <c r="N9" s="6">
        <v>0</v>
      </c>
      <c r="P9" s="6">
        <v>750375000</v>
      </c>
      <c r="R9" s="6">
        <v>61208068460</v>
      </c>
    </row>
    <row r="10" spans="1:18" ht="21.75" customHeight="1" x14ac:dyDescent="0.2">
      <c r="A10" s="77" t="s">
        <v>129</v>
      </c>
      <c r="B10" s="77"/>
      <c r="D10" s="9">
        <v>56938166989</v>
      </c>
      <c r="F10" s="9">
        <v>-199891249999</v>
      </c>
      <c r="H10" s="9">
        <v>0</v>
      </c>
      <c r="J10" s="9">
        <v>-142953083010</v>
      </c>
      <c r="L10" s="9">
        <v>151645032415</v>
      </c>
      <c r="N10" s="9">
        <v>-200978749999</v>
      </c>
      <c r="P10" s="9">
        <v>0</v>
      </c>
      <c r="R10" s="9">
        <v>-49333717584</v>
      </c>
    </row>
    <row r="11" spans="1:18" ht="21.75" customHeight="1" x14ac:dyDescent="0.2">
      <c r="A11" s="77" t="s">
        <v>162</v>
      </c>
      <c r="B11" s="77"/>
      <c r="D11" s="9">
        <v>44168597618</v>
      </c>
      <c r="F11" s="9">
        <v>10384737727</v>
      </c>
      <c r="H11" s="9">
        <v>0</v>
      </c>
      <c r="J11" s="9">
        <v>54553335345</v>
      </c>
      <c r="L11" s="9">
        <v>127571385434</v>
      </c>
      <c r="N11" s="9">
        <v>31528072284</v>
      </c>
      <c r="P11" s="9">
        <v>0</v>
      </c>
      <c r="R11" s="9">
        <v>159099457718</v>
      </c>
    </row>
    <row r="12" spans="1:18" ht="21.75" customHeight="1" x14ac:dyDescent="0.2">
      <c r="A12" s="77" t="s">
        <v>159</v>
      </c>
      <c r="B12" s="77"/>
      <c r="D12" s="9">
        <v>51399053886</v>
      </c>
      <c r="F12" s="9">
        <v>11947117629</v>
      </c>
      <c r="H12" s="9">
        <v>0</v>
      </c>
      <c r="J12" s="9">
        <v>63346171515</v>
      </c>
      <c r="L12" s="9">
        <v>277103041471</v>
      </c>
      <c r="N12" s="9">
        <v>-81278816782</v>
      </c>
      <c r="P12" s="9">
        <v>0</v>
      </c>
      <c r="R12" s="9">
        <v>195824224689</v>
      </c>
    </row>
    <row r="13" spans="1:18" ht="21.75" customHeight="1" x14ac:dyDescent="0.2">
      <c r="A13" s="77" t="s">
        <v>168</v>
      </c>
      <c r="B13" s="77"/>
      <c r="D13" s="9">
        <v>42516107354</v>
      </c>
      <c r="F13" s="9">
        <v>0</v>
      </c>
      <c r="H13" s="9">
        <v>0</v>
      </c>
      <c r="J13" s="9">
        <v>42516107354</v>
      </c>
      <c r="L13" s="9">
        <v>127548322062</v>
      </c>
      <c r="N13" s="9">
        <v>0</v>
      </c>
      <c r="P13" s="9">
        <v>0</v>
      </c>
      <c r="R13" s="9">
        <v>127548322062</v>
      </c>
    </row>
    <row r="14" spans="1:18" ht="21.75" customHeight="1" x14ac:dyDescent="0.2">
      <c r="A14" s="77" t="s">
        <v>126</v>
      </c>
      <c r="B14" s="77"/>
      <c r="D14" s="9">
        <v>35396878918</v>
      </c>
      <c r="F14" s="9">
        <v>-129629475624</v>
      </c>
      <c r="H14" s="9">
        <v>0</v>
      </c>
      <c r="J14" s="9">
        <v>-94232596706</v>
      </c>
      <c r="L14" s="9">
        <v>104511292180</v>
      </c>
      <c r="N14" s="9">
        <v>-129629475624</v>
      </c>
      <c r="P14" s="9">
        <v>0</v>
      </c>
      <c r="R14" s="9">
        <v>-25118183444</v>
      </c>
    </row>
    <row r="15" spans="1:18" ht="21.75" customHeight="1" x14ac:dyDescent="0.2">
      <c r="A15" s="77" t="s">
        <v>168</v>
      </c>
      <c r="B15" s="77"/>
      <c r="D15" s="9">
        <v>44128940951</v>
      </c>
      <c r="F15" s="9">
        <v>0</v>
      </c>
      <c r="H15" s="9">
        <v>0</v>
      </c>
      <c r="J15" s="9">
        <v>44128940951</v>
      </c>
      <c r="L15" s="9">
        <v>132381485631</v>
      </c>
      <c r="N15" s="9">
        <v>0</v>
      </c>
      <c r="P15" s="9">
        <v>0</v>
      </c>
      <c r="R15" s="9">
        <v>132381485631</v>
      </c>
    </row>
    <row r="16" spans="1:18" ht="21.75" customHeight="1" x14ac:dyDescent="0.2">
      <c r="A16" s="77" t="s">
        <v>156</v>
      </c>
      <c r="B16" s="77"/>
      <c r="D16" s="9">
        <v>40257989265</v>
      </c>
      <c r="F16" s="9">
        <v>7729494801</v>
      </c>
      <c r="H16" s="9">
        <v>0</v>
      </c>
      <c r="J16" s="9">
        <v>47987484066</v>
      </c>
      <c r="L16" s="9">
        <v>116297136930</v>
      </c>
      <c r="N16" s="9">
        <v>23936877242</v>
      </c>
      <c r="P16" s="9">
        <v>0</v>
      </c>
      <c r="R16" s="9">
        <v>140234014172</v>
      </c>
    </row>
    <row r="17" spans="1:18" ht="21.75" customHeight="1" x14ac:dyDescent="0.2">
      <c r="A17" s="77" t="s">
        <v>153</v>
      </c>
      <c r="B17" s="77"/>
      <c r="D17" s="9">
        <v>11697596665</v>
      </c>
      <c r="F17" s="9">
        <v>0</v>
      </c>
      <c r="H17" s="9">
        <v>0</v>
      </c>
      <c r="J17" s="9">
        <v>11697596665</v>
      </c>
      <c r="L17" s="9">
        <v>33726372216</v>
      </c>
      <c r="N17" s="9">
        <v>23847187667</v>
      </c>
      <c r="P17" s="9">
        <v>0</v>
      </c>
      <c r="R17" s="9">
        <v>57573559883</v>
      </c>
    </row>
    <row r="18" spans="1:18" ht="21.75" customHeight="1" x14ac:dyDescent="0.2">
      <c r="A18" s="77" t="s">
        <v>150</v>
      </c>
      <c r="B18" s="77"/>
      <c r="D18" s="9">
        <v>14674215793</v>
      </c>
      <c r="F18" s="9">
        <v>35609626732</v>
      </c>
      <c r="H18" s="9">
        <v>0</v>
      </c>
      <c r="J18" s="9">
        <v>50283842525</v>
      </c>
      <c r="L18" s="9">
        <v>44994405523</v>
      </c>
      <c r="N18" s="9">
        <v>31030118194</v>
      </c>
      <c r="P18" s="9">
        <v>0</v>
      </c>
      <c r="R18" s="9">
        <v>76024523717</v>
      </c>
    </row>
    <row r="19" spans="1:18" ht="21.75" customHeight="1" x14ac:dyDescent="0.2">
      <c r="A19" s="77" t="s">
        <v>165</v>
      </c>
      <c r="B19" s="77"/>
      <c r="D19" s="9">
        <v>4256448440</v>
      </c>
      <c r="F19" s="9">
        <v>-14991843749</v>
      </c>
      <c r="H19" s="9">
        <v>0</v>
      </c>
      <c r="J19" s="9">
        <v>-10735395309</v>
      </c>
      <c r="L19" s="9">
        <v>12496717734</v>
      </c>
      <c r="N19" s="9">
        <v>-14991843749</v>
      </c>
      <c r="P19" s="9">
        <v>0</v>
      </c>
      <c r="R19" s="9">
        <v>-2495126015</v>
      </c>
    </row>
    <row r="20" spans="1:18" ht="21.75" customHeight="1" x14ac:dyDescent="0.2">
      <c r="A20" s="77" t="s">
        <v>147</v>
      </c>
      <c r="B20" s="77"/>
      <c r="D20" s="9">
        <v>13851039369</v>
      </c>
      <c r="F20" s="9">
        <v>0</v>
      </c>
      <c r="H20" s="9">
        <v>0</v>
      </c>
      <c r="J20" s="9">
        <v>13851039369</v>
      </c>
      <c r="L20" s="9">
        <v>39922866680</v>
      </c>
      <c r="N20" s="9">
        <v>12159944433</v>
      </c>
      <c r="P20" s="9">
        <v>0</v>
      </c>
      <c r="R20" s="9">
        <v>52082811113</v>
      </c>
    </row>
    <row r="21" spans="1:18" ht="21.75" customHeight="1" x14ac:dyDescent="0.2">
      <c r="A21" s="77" t="s">
        <v>138</v>
      </c>
      <c r="B21" s="77"/>
      <c r="D21" s="9">
        <v>20936719100</v>
      </c>
      <c r="F21" s="9">
        <v>1998912500</v>
      </c>
      <c r="H21" s="9">
        <v>0</v>
      </c>
      <c r="J21" s="9">
        <v>22935631600</v>
      </c>
      <c r="L21" s="9">
        <v>60501662800</v>
      </c>
      <c r="N21" s="9">
        <v>32512311813</v>
      </c>
      <c r="P21" s="9">
        <v>0</v>
      </c>
      <c r="R21" s="9">
        <v>93013974613</v>
      </c>
    </row>
    <row r="22" spans="1:18" ht="21.75" customHeight="1" x14ac:dyDescent="0.2">
      <c r="A22" s="77" t="s">
        <v>144</v>
      </c>
      <c r="B22" s="77"/>
      <c r="D22" s="9">
        <v>4320190913</v>
      </c>
      <c r="F22" s="9">
        <v>0</v>
      </c>
      <c r="H22" s="9">
        <v>0</v>
      </c>
      <c r="J22" s="9">
        <v>4320190913</v>
      </c>
      <c r="L22" s="9">
        <v>12614391880</v>
      </c>
      <c r="N22" s="9">
        <v>8697668070</v>
      </c>
      <c r="P22" s="9">
        <v>0</v>
      </c>
      <c r="R22" s="9">
        <v>21312059950</v>
      </c>
    </row>
    <row r="23" spans="1:18" ht="21.75" customHeight="1" x14ac:dyDescent="0.2">
      <c r="A23" s="77" t="s">
        <v>132</v>
      </c>
      <c r="B23" s="77"/>
      <c r="D23" s="9">
        <v>60383856224</v>
      </c>
      <c r="F23" s="9">
        <v>-211884724999</v>
      </c>
      <c r="H23" s="9">
        <v>0</v>
      </c>
      <c r="J23" s="9">
        <v>-151500868775</v>
      </c>
      <c r="L23" s="9">
        <v>179072829952</v>
      </c>
      <c r="N23" s="9">
        <v>-211884724999</v>
      </c>
      <c r="P23" s="9">
        <v>0</v>
      </c>
      <c r="R23" s="9">
        <v>-32811895047</v>
      </c>
    </row>
    <row r="24" spans="1:18" ht="21.75" customHeight="1" x14ac:dyDescent="0.2">
      <c r="A24" s="77" t="s">
        <v>141</v>
      </c>
      <c r="B24" s="77"/>
      <c r="D24" s="9">
        <v>11133297305</v>
      </c>
      <c r="F24" s="9">
        <v>22049004331</v>
      </c>
      <c r="H24" s="9">
        <v>0</v>
      </c>
      <c r="J24" s="9">
        <v>33182301636</v>
      </c>
      <c r="L24" s="9">
        <v>32220870370</v>
      </c>
      <c r="N24" s="9">
        <v>22049004331</v>
      </c>
      <c r="P24" s="9">
        <v>0</v>
      </c>
      <c r="R24" s="9">
        <v>54269874701</v>
      </c>
    </row>
    <row r="25" spans="1:18" ht="21.75" customHeight="1" x14ac:dyDescent="0.2">
      <c r="A25" s="77" t="s">
        <v>135</v>
      </c>
      <c r="B25" s="77"/>
      <c r="D25" s="9">
        <v>12588411457</v>
      </c>
      <c r="F25" s="9">
        <v>-43976074999</v>
      </c>
      <c r="H25" s="9">
        <v>0</v>
      </c>
      <c r="J25" s="9">
        <v>-31387663542</v>
      </c>
      <c r="L25" s="9">
        <v>37595140039</v>
      </c>
      <c r="N25" s="9">
        <v>-43976074999</v>
      </c>
      <c r="P25" s="9">
        <v>0</v>
      </c>
      <c r="R25" s="9">
        <v>-6380934960</v>
      </c>
    </row>
    <row r="26" spans="1:18" ht="21.75" customHeight="1" x14ac:dyDescent="0.2">
      <c r="A26" s="77" t="s">
        <v>119</v>
      </c>
      <c r="B26" s="77"/>
      <c r="D26" s="9">
        <v>189304995433</v>
      </c>
      <c r="F26" s="9">
        <v>-262842104721</v>
      </c>
      <c r="H26" s="9">
        <v>0</v>
      </c>
      <c r="J26" s="9">
        <v>-73537109288</v>
      </c>
      <c r="L26" s="9">
        <v>548318432297</v>
      </c>
      <c r="N26" s="9">
        <v>-181951163100</v>
      </c>
      <c r="P26" s="9">
        <v>0</v>
      </c>
      <c r="R26" s="9">
        <v>366367269197</v>
      </c>
    </row>
    <row r="27" spans="1:18" ht="21.75" customHeight="1" x14ac:dyDescent="0.2">
      <c r="A27" s="79" t="s">
        <v>123</v>
      </c>
      <c r="B27" s="79"/>
      <c r="D27" s="13">
        <v>0</v>
      </c>
      <c r="F27" s="13">
        <v>9269515119</v>
      </c>
      <c r="H27" s="13">
        <v>0</v>
      </c>
      <c r="J27" s="13">
        <v>9269515119</v>
      </c>
      <c r="L27" s="13">
        <v>0</v>
      </c>
      <c r="N27" s="13">
        <v>62133378834</v>
      </c>
      <c r="P27" s="13">
        <v>0</v>
      </c>
      <c r="R27" s="13">
        <v>62133378834</v>
      </c>
    </row>
    <row r="28" spans="1:18" ht="21.75" customHeight="1" x14ac:dyDescent="0.2">
      <c r="A28" s="81" t="s">
        <v>75</v>
      </c>
      <c r="B28" s="81"/>
      <c r="D28" s="16">
        <v>657952505680</v>
      </c>
      <c r="F28" s="16">
        <v>-764227065252</v>
      </c>
      <c r="H28" s="16">
        <v>0</v>
      </c>
      <c r="J28" s="16">
        <v>-106274559572</v>
      </c>
      <c r="L28" s="16">
        <v>2098979079074</v>
      </c>
      <c r="N28" s="16">
        <v>-616796286384</v>
      </c>
      <c r="P28" s="16">
        <v>750375000</v>
      </c>
      <c r="R28" s="16">
        <v>1482933167690</v>
      </c>
    </row>
  </sheetData>
  <mergeCells count="27">
    <mergeCell ref="A28:B28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123"/>
  <sheetViews>
    <sheetView rightToLeft="1" tabSelected="1" view="pageBreakPreview" zoomScale="110" zoomScaleNormal="100" zoomScaleSheetLayoutView="110" workbookViewId="0">
      <selection activeCell="O8" sqref="O8:O18"/>
    </sheetView>
  </sheetViews>
  <sheetFormatPr defaultRowHeight="12.75" x14ac:dyDescent="0.2"/>
  <cols>
    <col min="1" max="1" width="9" style="42" bestFit="1" customWidth="1"/>
    <col min="2" max="2" width="21.85546875" style="42" customWidth="1"/>
    <col min="3" max="3" width="1.28515625" style="42" customWidth="1"/>
    <col min="4" max="4" width="12" style="42" bestFit="1" customWidth="1"/>
    <col min="5" max="5" width="1.28515625" style="42" customWidth="1"/>
    <col min="6" max="6" width="31.5703125" style="42" bestFit="1" customWidth="1"/>
    <col min="7" max="7" width="1.28515625" style="42" customWidth="1"/>
    <col min="8" max="8" width="12.7109375" style="42" bestFit="1" customWidth="1"/>
    <col min="9" max="9" width="1.28515625" style="42" customWidth="1"/>
    <col min="10" max="10" width="20.140625" style="42" bestFit="1" customWidth="1"/>
    <col min="11" max="11" width="1" style="42" customWidth="1"/>
    <col min="12" max="12" width="1.28515625" style="42" customWidth="1"/>
    <col min="13" max="13" width="35.85546875" style="42" customWidth="1"/>
    <col min="14" max="14" width="1.28515625" style="42" customWidth="1"/>
    <col min="15" max="15" width="25.5703125" style="42" bestFit="1" customWidth="1"/>
    <col min="16" max="16" width="1.28515625" style="42" customWidth="1"/>
    <col min="17" max="17" width="9.7109375" style="42" bestFit="1" customWidth="1"/>
    <col min="18" max="18" width="1.28515625" style="42" customWidth="1"/>
    <col min="19" max="19" width="30.140625" style="42" customWidth="1"/>
    <col min="20" max="20" width="0.28515625" style="42" customWidth="1"/>
    <col min="21" max="16384" width="9.140625" style="42"/>
  </cols>
  <sheetData>
    <row r="1" spans="1:22" ht="29.1" customHeight="1" x14ac:dyDescent="0.2">
      <c r="A1" s="92" t="s">
        <v>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</row>
    <row r="2" spans="1:22" ht="21.75" customHeight="1" x14ac:dyDescent="0.2">
      <c r="A2" s="92" t="s">
        <v>194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</row>
    <row r="3" spans="1:22" ht="21.75" customHeight="1" x14ac:dyDescent="0.2">
      <c r="A3" s="92" t="s">
        <v>2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22" ht="14.45" customHeight="1" x14ac:dyDescent="0.2"/>
    <row r="5" spans="1:22" ht="23.25" customHeight="1" x14ac:dyDescent="0.2">
      <c r="A5" s="43" t="s">
        <v>232</v>
      </c>
      <c r="B5" s="93" t="s">
        <v>233</v>
      </c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V5" s="100"/>
    </row>
    <row r="6" spans="1:22" ht="29.1" customHeight="1" x14ac:dyDescent="0.2">
      <c r="M6" s="89" t="s">
        <v>234</v>
      </c>
      <c r="S6" s="90" t="s">
        <v>235</v>
      </c>
      <c r="V6" s="100"/>
    </row>
    <row r="7" spans="1:22" ht="14.45" customHeight="1" x14ac:dyDescent="0.2">
      <c r="A7" s="91" t="s">
        <v>236</v>
      </c>
      <c r="B7" s="91"/>
      <c r="D7" s="44" t="s">
        <v>237</v>
      </c>
      <c r="F7" s="44" t="s">
        <v>238</v>
      </c>
      <c r="H7" s="44" t="s">
        <v>88</v>
      </c>
      <c r="J7" s="44" t="s">
        <v>239</v>
      </c>
      <c r="K7" s="45"/>
      <c r="M7" s="90"/>
      <c r="O7" s="46" t="s">
        <v>285</v>
      </c>
      <c r="Q7" s="44" t="s">
        <v>240</v>
      </c>
      <c r="S7" s="90"/>
      <c r="V7" s="101"/>
    </row>
    <row r="8" spans="1:22" ht="21" x14ac:dyDescent="0.2">
      <c r="A8" s="94" t="s">
        <v>286</v>
      </c>
      <c r="B8" s="94"/>
      <c r="D8" s="47" t="s">
        <v>241</v>
      </c>
      <c r="F8" s="68" t="s">
        <v>287</v>
      </c>
      <c r="H8" s="48">
        <v>7295000</v>
      </c>
      <c r="J8" s="49">
        <f t="shared" ref="J8:J15" si="0">H8*1000000</f>
        <v>7295000000000</v>
      </c>
      <c r="M8" s="105">
        <v>240163413655</v>
      </c>
      <c r="O8" s="106" t="s">
        <v>296</v>
      </c>
      <c r="Q8" s="50">
        <v>0.19</v>
      </c>
      <c r="S8" s="51">
        <v>0.36120000000000002</v>
      </c>
      <c r="V8" s="100"/>
    </row>
    <row r="9" spans="1:22" ht="21" x14ac:dyDescent="0.2">
      <c r="A9" s="88" t="s">
        <v>286</v>
      </c>
      <c r="B9" s="88"/>
      <c r="D9" s="52" t="s">
        <v>241</v>
      </c>
      <c r="F9" s="69" t="s">
        <v>288</v>
      </c>
      <c r="H9" s="49">
        <v>1380000</v>
      </c>
      <c r="J9" s="49">
        <f t="shared" si="0"/>
        <v>1380000000000</v>
      </c>
      <c r="M9" s="105">
        <v>24106312603</v>
      </c>
      <c r="O9" s="106" t="s">
        <v>297</v>
      </c>
      <c r="Q9" s="50">
        <v>0.19</v>
      </c>
      <c r="S9" s="51">
        <v>0.36</v>
      </c>
      <c r="V9" s="101"/>
    </row>
    <row r="10" spans="1:22" ht="21" x14ac:dyDescent="0.2">
      <c r="A10" s="88" t="s">
        <v>286</v>
      </c>
      <c r="B10" s="88"/>
      <c r="D10" s="52" t="s">
        <v>241</v>
      </c>
      <c r="F10" s="69" t="s">
        <v>132</v>
      </c>
      <c r="H10" s="49">
        <v>2120000</v>
      </c>
      <c r="J10" s="49">
        <f t="shared" si="0"/>
        <v>2120000000000</v>
      </c>
      <c r="M10" s="105">
        <v>54739425790</v>
      </c>
      <c r="O10" s="106" t="s">
        <v>298</v>
      </c>
      <c r="Q10" s="50">
        <v>0.23</v>
      </c>
      <c r="S10" s="51">
        <v>0.36</v>
      </c>
      <c r="V10" s="100"/>
    </row>
    <row r="11" spans="1:22" ht="21" x14ac:dyDescent="0.2">
      <c r="A11" s="88" t="s">
        <v>286</v>
      </c>
      <c r="B11" s="88"/>
      <c r="D11" s="52" t="s">
        <v>241</v>
      </c>
      <c r="F11" s="69" t="s">
        <v>289</v>
      </c>
      <c r="H11" s="49">
        <v>440000</v>
      </c>
      <c r="J11" s="49">
        <f t="shared" si="0"/>
        <v>440000000000</v>
      </c>
      <c r="M11" s="105">
        <v>17418077199</v>
      </c>
      <c r="O11" s="106" t="s">
        <v>300</v>
      </c>
      <c r="Q11" s="50">
        <v>0.23</v>
      </c>
      <c r="S11" s="51">
        <v>0.38</v>
      </c>
      <c r="V11" s="101"/>
    </row>
    <row r="12" spans="1:22" ht="21" x14ac:dyDescent="0.2">
      <c r="A12" s="88" t="s">
        <v>286</v>
      </c>
      <c r="B12" s="88"/>
      <c r="D12" s="52" t="s">
        <v>241</v>
      </c>
      <c r="F12" s="69" t="s">
        <v>165</v>
      </c>
      <c r="H12" s="49">
        <v>150000</v>
      </c>
      <c r="J12" s="49">
        <f t="shared" si="0"/>
        <v>150000000000</v>
      </c>
      <c r="M12" s="105">
        <v>3716129034</v>
      </c>
      <c r="O12" s="106" t="s">
        <v>299</v>
      </c>
      <c r="Q12" s="50">
        <v>0.34</v>
      </c>
      <c r="S12" s="51">
        <v>0.38</v>
      </c>
      <c r="V12" s="101"/>
    </row>
    <row r="13" spans="1:22" ht="21" x14ac:dyDescent="0.2">
      <c r="A13" s="88" t="s">
        <v>286</v>
      </c>
      <c r="B13" s="88"/>
      <c r="D13" s="52" t="s">
        <v>241</v>
      </c>
      <c r="F13" s="69" t="s">
        <v>290</v>
      </c>
      <c r="H13" s="49">
        <v>1549999</v>
      </c>
      <c r="J13" s="49">
        <f t="shared" si="0"/>
        <v>1549999000000</v>
      </c>
      <c r="M13" s="105">
        <v>41792809929</v>
      </c>
      <c r="O13" s="106" t="s">
        <v>301</v>
      </c>
      <c r="Q13" s="50">
        <v>0.23</v>
      </c>
      <c r="S13" s="51">
        <v>0.41</v>
      </c>
      <c r="V13" s="100"/>
    </row>
    <row r="14" spans="1:22" ht="21" x14ac:dyDescent="0.2">
      <c r="A14" s="88" t="s">
        <v>286</v>
      </c>
      <c r="B14" s="88"/>
      <c r="D14" s="52" t="s">
        <v>241</v>
      </c>
      <c r="F14" s="69" t="s">
        <v>126</v>
      </c>
      <c r="H14" s="49">
        <f>1300000-3000</f>
        <v>1297000</v>
      </c>
      <c r="J14" s="49">
        <f t="shared" si="0"/>
        <v>1297000000000</v>
      </c>
      <c r="M14" s="105">
        <v>28586516049</v>
      </c>
      <c r="O14" s="106" t="s">
        <v>303</v>
      </c>
      <c r="Q14" s="50">
        <v>0.23</v>
      </c>
      <c r="S14" s="51">
        <v>0.38</v>
      </c>
      <c r="V14" s="101"/>
    </row>
    <row r="15" spans="1:22" ht="21" x14ac:dyDescent="0.2">
      <c r="A15" s="88" t="s">
        <v>286</v>
      </c>
      <c r="B15" s="88"/>
      <c r="D15" s="52" t="s">
        <v>241</v>
      </c>
      <c r="F15" s="69" t="s">
        <v>295</v>
      </c>
      <c r="H15" s="49">
        <v>1500000</v>
      </c>
      <c r="J15" s="49">
        <f t="shared" si="0"/>
        <v>1500000000000</v>
      </c>
      <c r="M15" s="105">
        <v>43744167168</v>
      </c>
      <c r="O15" s="106" t="s">
        <v>302</v>
      </c>
      <c r="Q15" s="50">
        <v>0.23</v>
      </c>
      <c r="S15" s="51">
        <v>0.41</v>
      </c>
      <c r="V15" s="100"/>
    </row>
    <row r="16" spans="1:22" ht="21" x14ac:dyDescent="0.2">
      <c r="A16" s="88" t="s">
        <v>291</v>
      </c>
      <c r="B16" s="88"/>
      <c r="D16" s="45" t="s">
        <v>92</v>
      </c>
      <c r="F16" s="69" t="s">
        <v>292</v>
      </c>
      <c r="H16" s="49">
        <v>282167044</v>
      </c>
      <c r="J16" s="49">
        <v>500150239830</v>
      </c>
      <c r="M16" s="105">
        <v>11490687540</v>
      </c>
      <c r="O16" s="106" t="s">
        <v>304</v>
      </c>
      <c r="Q16" s="50" t="s">
        <v>92</v>
      </c>
      <c r="S16" s="51">
        <v>0.38700000000000001</v>
      </c>
      <c r="V16" s="100"/>
    </row>
    <row r="17" spans="1:22" ht="21" x14ac:dyDescent="0.2">
      <c r="A17" s="88" t="s">
        <v>293</v>
      </c>
      <c r="B17" s="88"/>
      <c r="D17" s="45" t="s">
        <v>92</v>
      </c>
      <c r="F17" s="69" t="s">
        <v>294</v>
      </c>
      <c r="H17" s="49">
        <v>2706888</v>
      </c>
      <c r="J17" s="49">
        <v>2500000550160</v>
      </c>
      <c r="M17" s="105">
        <v>113396139694</v>
      </c>
      <c r="O17" s="106" t="s">
        <v>305</v>
      </c>
      <c r="Q17" s="50">
        <v>0.23</v>
      </c>
      <c r="S17" s="53">
        <v>0.38179999999999997</v>
      </c>
      <c r="V17" s="101"/>
    </row>
    <row r="18" spans="1:22" ht="21" x14ac:dyDescent="0.2">
      <c r="A18" s="88" t="s">
        <v>286</v>
      </c>
      <c r="B18" s="88"/>
      <c r="D18" s="45" t="s">
        <v>92</v>
      </c>
      <c r="F18" s="69" t="s">
        <v>129</v>
      </c>
      <c r="H18" s="49">
        <v>2000000</v>
      </c>
      <c r="J18" s="49">
        <v>2000000000000</v>
      </c>
      <c r="M18" s="105">
        <v>45917698615</v>
      </c>
      <c r="O18" s="106" t="s">
        <v>306</v>
      </c>
      <c r="Q18" s="51">
        <v>0.23</v>
      </c>
      <c r="S18" s="51">
        <v>0.4</v>
      </c>
      <c r="V18" s="100"/>
    </row>
    <row r="19" spans="1:22" ht="21.75" thickBot="1" x14ac:dyDescent="0.25">
      <c r="A19" s="45"/>
      <c r="B19" s="45"/>
      <c r="D19" s="45"/>
      <c r="F19" s="45"/>
      <c r="H19" s="49"/>
      <c r="J19" s="54">
        <f>SUM(J8:J18)</f>
        <v>20732149789990</v>
      </c>
      <c r="M19" s="54">
        <f>SUM(M8:M18)</f>
        <v>625071377276</v>
      </c>
      <c r="Q19" s="50"/>
      <c r="S19" s="50"/>
      <c r="V19" s="100"/>
    </row>
    <row r="20" spans="1:22" ht="14.45" customHeight="1" thickTop="1" x14ac:dyDescent="0.2">
      <c r="A20" s="45"/>
      <c r="B20" s="45"/>
      <c r="D20" s="45"/>
      <c r="F20" s="45"/>
      <c r="H20" s="49"/>
      <c r="J20" s="49"/>
      <c r="M20" s="49"/>
      <c r="Q20" s="55"/>
      <c r="S20" s="55"/>
      <c r="V20" s="101"/>
    </row>
    <row r="21" spans="1:22" ht="14.45" customHeight="1" x14ac:dyDescent="0.2">
      <c r="A21" s="45"/>
      <c r="B21" s="45"/>
      <c r="D21" s="45"/>
      <c r="F21" s="45"/>
      <c r="H21" s="49"/>
      <c r="J21" s="49"/>
      <c r="M21" s="49"/>
      <c r="Q21" s="56"/>
      <c r="S21" s="55"/>
      <c r="V21" s="100"/>
    </row>
    <row r="22" spans="1:22" ht="14.45" customHeight="1" x14ac:dyDescent="0.2">
      <c r="A22" s="45"/>
      <c r="B22" s="45"/>
      <c r="D22" s="45"/>
      <c r="F22" s="45"/>
      <c r="H22" s="49"/>
      <c r="J22" s="49"/>
      <c r="M22" s="49"/>
      <c r="Q22" s="56"/>
      <c r="S22" s="55"/>
      <c r="V22" s="101"/>
    </row>
    <row r="23" spans="1:22" ht="14.45" customHeight="1" x14ac:dyDescent="0.2">
      <c r="A23" s="45"/>
      <c r="B23" s="45"/>
      <c r="D23" s="45"/>
      <c r="F23" s="45"/>
      <c r="H23" s="49"/>
      <c r="J23" s="49"/>
      <c r="M23" s="49"/>
      <c r="Q23" s="57">
        <f>M23/31</f>
        <v>0</v>
      </c>
      <c r="S23" s="55"/>
      <c r="V23" s="100"/>
    </row>
    <row r="24" spans="1:22" ht="14.45" customHeight="1" x14ac:dyDescent="0.2">
      <c r="A24" s="45"/>
      <c r="B24" s="45"/>
      <c r="D24" s="45"/>
      <c r="F24" s="45"/>
      <c r="H24" s="49"/>
      <c r="J24" s="49"/>
      <c r="M24" s="49"/>
      <c r="Q24" s="55"/>
      <c r="S24" s="55"/>
      <c r="V24" s="100"/>
    </row>
    <row r="25" spans="1:22" ht="14.45" customHeight="1" x14ac:dyDescent="0.2">
      <c r="A25" s="45"/>
      <c r="B25" s="45"/>
      <c r="D25" s="45"/>
      <c r="F25" s="45"/>
      <c r="H25" s="49"/>
      <c r="J25" s="49"/>
      <c r="M25" s="49"/>
      <c r="Q25" s="55"/>
      <c r="S25" s="55"/>
      <c r="V25" s="101"/>
    </row>
    <row r="26" spans="1:22" ht="14.45" customHeight="1" x14ac:dyDescent="0.2">
      <c r="V26" s="101"/>
    </row>
    <row r="27" spans="1:22" ht="14.45" customHeight="1" x14ac:dyDescent="0.2">
      <c r="V27" s="100"/>
    </row>
    <row r="28" spans="1:22" ht="14.45" customHeight="1" x14ac:dyDescent="0.2">
      <c r="F28" s="102"/>
      <c r="O28" s="102"/>
      <c r="S28" s="67"/>
      <c r="V28" s="100"/>
    </row>
    <row r="29" spans="1:22" ht="14.45" customHeight="1" x14ac:dyDescent="0.2">
      <c r="F29" s="103"/>
      <c r="J29" s="67"/>
      <c r="M29" s="67"/>
      <c r="O29" s="103"/>
      <c r="Q29" s="102"/>
      <c r="S29" s="67"/>
      <c r="V29" s="101"/>
    </row>
    <row r="30" spans="1:22" ht="14.45" customHeight="1" x14ac:dyDescent="0.2">
      <c r="F30" s="103"/>
      <c r="J30" s="102"/>
      <c r="M30" s="67"/>
      <c r="O30" s="103"/>
      <c r="Q30" s="102"/>
      <c r="S30" s="102"/>
      <c r="V30" s="101"/>
    </row>
    <row r="31" spans="1:22" ht="14.45" customHeight="1" x14ac:dyDescent="0.2">
      <c r="F31" s="103"/>
      <c r="J31" s="102"/>
      <c r="M31" s="103"/>
      <c r="O31" s="103"/>
      <c r="Q31" s="102"/>
      <c r="S31" s="102"/>
      <c r="V31" s="101"/>
    </row>
    <row r="32" spans="1:22" ht="14.45" customHeight="1" x14ac:dyDescent="0.2">
      <c r="F32" s="103"/>
      <c r="J32" s="102"/>
      <c r="M32" s="102"/>
      <c r="O32" s="103"/>
      <c r="Q32" s="103"/>
      <c r="S32" s="102"/>
      <c r="V32" s="100"/>
    </row>
    <row r="33" spans="6:22" ht="14.45" customHeight="1" x14ac:dyDescent="0.2">
      <c r="F33" s="103"/>
      <c r="J33" s="102"/>
      <c r="M33" s="103"/>
      <c r="O33" s="103"/>
      <c r="Q33" s="103"/>
      <c r="S33" s="102"/>
      <c r="V33" s="100"/>
    </row>
    <row r="34" spans="6:22" ht="14.45" customHeight="1" x14ac:dyDescent="0.2">
      <c r="F34" s="103"/>
      <c r="J34" s="103"/>
      <c r="M34" s="103"/>
      <c r="O34" s="103"/>
      <c r="Q34" s="103"/>
      <c r="S34" s="103"/>
      <c r="V34" s="101"/>
    </row>
    <row r="35" spans="6:22" ht="14.45" customHeight="1" x14ac:dyDescent="0.2">
      <c r="F35" s="102"/>
      <c r="J35" s="103"/>
      <c r="M35" s="103"/>
      <c r="O35" s="102"/>
      <c r="Q35" s="102"/>
      <c r="S35" s="103"/>
      <c r="V35" s="100"/>
    </row>
    <row r="36" spans="6:22" ht="14.45" customHeight="1" x14ac:dyDescent="0.2">
      <c r="F36" s="102"/>
      <c r="J36" s="103"/>
      <c r="M36" s="103"/>
      <c r="O36" s="102"/>
      <c r="Q36" s="102"/>
      <c r="S36" s="102"/>
      <c r="V36" s="101"/>
    </row>
    <row r="37" spans="6:22" ht="14.45" customHeight="1" x14ac:dyDescent="0.2">
      <c r="F37" s="102"/>
      <c r="J37" s="104"/>
      <c r="M37" s="103"/>
      <c r="O37" s="102"/>
      <c r="Q37" s="102"/>
      <c r="S37" s="102"/>
      <c r="V37" s="100"/>
    </row>
    <row r="38" spans="6:22" ht="14.45" customHeight="1" x14ac:dyDescent="0.2">
      <c r="F38" s="102"/>
      <c r="J38" s="102"/>
      <c r="M38" s="103"/>
      <c r="O38" s="102"/>
      <c r="Q38" s="102"/>
      <c r="S38" s="102"/>
      <c r="V38" s="100"/>
    </row>
    <row r="39" spans="6:22" ht="14.45" customHeight="1" x14ac:dyDescent="0.2">
      <c r="F39" s="103"/>
      <c r="J39" s="102"/>
      <c r="M39" s="102"/>
      <c r="O39" s="103"/>
      <c r="Q39" s="102"/>
      <c r="S39" s="102"/>
      <c r="V39" s="101"/>
    </row>
    <row r="40" spans="6:22" ht="14.45" customHeight="1" x14ac:dyDescent="0.2">
      <c r="F40" s="103"/>
      <c r="J40" s="102"/>
      <c r="M40" s="102"/>
      <c r="O40" s="103"/>
      <c r="Q40" s="103"/>
      <c r="S40" s="102"/>
      <c r="V40" s="101"/>
    </row>
    <row r="41" spans="6:22" ht="14.45" customHeight="1" x14ac:dyDescent="0.2">
      <c r="F41" s="103"/>
      <c r="J41" s="102"/>
      <c r="M41" s="102"/>
      <c r="O41" s="103"/>
      <c r="Q41" s="103"/>
      <c r="S41" s="103"/>
      <c r="V41" s="100"/>
    </row>
    <row r="42" spans="6:22" ht="14.45" customHeight="1" x14ac:dyDescent="0.2">
      <c r="F42" s="102"/>
      <c r="J42" s="103"/>
      <c r="M42" s="102"/>
      <c r="O42" s="102"/>
      <c r="Q42" s="102"/>
      <c r="S42" s="103"/>
      <c r="V42" s="101"/>
    </row>
    <row r="43" spans="6:22" ht="14.45" customHeight="1" x14ac:dyDescent="0.2">
      <c r="F43" s="102"/>
      <c r="J43" s="103"/>
      <c r="M43" s="103"/>
      <c r="O43" s="102"/>
      <c r="Q43" s="102"/>
      <c r="S43" s="102"/>
      <c r="V43" s="100"/>
    </row>
    <row r="44" spans="6:22" ht="14.45" customHeight="1" x14ac:dyDescent="0.2">
      <c r="F44" s="102"/>
      <c r="J44" s="102"/>
      <c r="M44" s="103"/>
      <c r="O44" s="102"/>
      <c r="Q44" s="103"/>
      <c r="S44" s="102"/>
      <c r="V44" s="101"/>
    </row>
    <row r="45" spans="6:22" ht="14.45" customHeight="1" x14ac:dyDescent="0.2">
      <c r="F45" s="102"/>
      <c r="J45" s="102"/>
      <c r="M45" s="103"/>
      <c r="O45" s="102"/>
      <c r="Q45" s="103"/>
      <c r="S45" s="102"/>
      <c r="V45" s="101"/>
    </row>
    <row r="46" spans="6:22" ht="14.45" customHeight="1" x14ac:dyDescent="0.2">
      <c r="F46" s="102"/>
      <c r="J46" s="103"/>
      <c r="M46" s="102"/>
      <c r="O46" s="102"/>
      <c r="Q46" s="102"/>
      <c r="S46" s="102"/>
      <c r="V46" s="100"/>
    </row>
    <row r="47" spans="6:22" ht="14.45" customHeight="1" x14ac:dyDescent="0.2">
      <c r="F47" s="103"/>
      <c r="J47" s="103"/>
      <c r="M47" s="102"/>
      <c r="O47" s="103"/>
      <c r="Q47" s="103"/>
      <c r="S47" s="102"/>
      <c r="V47" s="100"/>
    </row>
    <row r="48" spans="6:22" ht="14.45" customHeight="1" x14ac:dyDescent="0.2">
      <c r="F48" s="103"/>
      <c r="J48" s="102"/>
      <c r="M48" s="102"/>
      <c r="O48" s="103"/>
      <c r="Q48" s="103"/>
      <c r="S48" s="103"/>
      <c r="V48" s="101"/>
    </row>
    <row r="49" spans="6:22" ht="14.45" customHeight="1" x14ac:dyDescent="0.2">
      <c r="F49" s="102"/>
      <c r="J49" s="103"/>
      <c r="M49" s="102"/>
      <c r="O49" s="102"/>
      <c r="Q49" s="102"/>
      <c r="S49" s="103"/>
      <c r="V49" s="100"/>
    </row>
    <row r="50" spans="6:22" ht="14.45" customHeight="1" x14ac:dyDescent="0.2">
      <c r="F50" s="102"/>
      <c r="J50" s="103"/>
      <c r="M50" s="102"/>
      <c r="O50" s="102"/>
      <c r="Q50" s="102"/>
      <c r="S50" s="102"/>
      <c r="V50" s="101"/>
    </row>
    <row r="51" spans="6:22" ht="14.45" customHeight="1" x14ac:dyDescent="0.2">
      <c r="F51" s="103"/>
      <c r="J51" s="102"/>
      <c r="M51" s="103"/>
      <c r="O51" s="103"/>
      <c r="Q51" s="102"/>
      <c r="S51" s="102"/>
      <c r="V51" s="100"/>
    </row>
    <row r="52" spans="6:22" ht="14.45" customHeight="1" x14ac:dyDescent="0.2">
      <c r="F52" s="103"/>
      <c r="J52" s="102"/>
      <c r="M52" s="103"/>
      <c r="O52" s="104"/>
      <c r="Q52" s="102"/>
      <c r="S52" s="102"/>
      <c r="V52" s="100"/>
    </row>
    <row r="53" spans="6:22" ht="14.45" customHeight="1" x14ac:dyDescent="0.2">
      <c r="F53" s="104"/>
      <c r="J53" s="102"/>
      <c r="M53" s="102"/>
      <c r="O53" s="104"/>
      <c r="Q53" s="102"/>
      <c r="S53" s="103"/>
      <c r="V53" s="101"/>
    </row>
    <row r="54" spans="6:22" ht="14.45" customHeight="1" x14ac:dyDescent="0.2">
      <c r="F54" s="103"/>
      <c r="J54" s="102"/>
      <c r="M54" s="102"/>
      <c r="O54" s="104"/>
      <c r="Q54" s="103"/>
      <c r="S54" s="103"/>
      <c r="V54" s="101"/>
    </row>
    <row r="55" spans="6:22" ht="14.45" customHeight="1" x14ac:dyDescent="0.2">
      <c r="F55" s="103"/>
      <c r="J55" s="102"/>
      <c r="M55" s="103"/>
      <c r="O55" s="103"/>
      <c r="Q55" s="103"/>
      <c r="S55" s="103"/>
      <c r="V55" s="100"/>
    </row>
    <row r="56" spans="6:22" ht="14.45" customHeight="1" x14ac:dyDescent="0.2">
      <c r="F56" s="104"/>
      <c r="J56" s="103"/>
      <c r="M56" s="102"/>
      <c r="O56" s="104"/>
      <c r="Q56" s="102"/>
      <c r="S56" s="103"/>
      <c r="V56" s="101"/>
    </row>
    <row r="57" spans="6:22" ht="14.45" customHeight="1" x14ac:dyDescent="0.2">
      <c r="F57" s="102"/>
      <c r="J57" s="103"/>
      <c r="M57" s="103"/>
      <c r="O57" s="104"/>
      <c r="Q57" s="102"/>
      <c r="S57" s="102"/>
      <c r="V57" s="100"/>
    </row>
    <row r="58" spans="6:22" ht="14.45" customHeight="1" x14ac:dyDescent="0.2">
      <c r="F58" s="102"/>
      <c r="J58" s="102"/>
      <c r="M58" s="103"/>
      <c r="O58" s="104"/>
      <c r="Q58" s="102"/>
      <c r="S58" s="102"/>
      <c r="V58" s="101"/>
    </row>
    <row r="59" spans="6:22" ht="14.45" customHeight="1" x14ac:dyDescent="0.2">
      <c r="F59" s="102"/>
      <c r="J59" s="102"/>
      <c r="M59" s="102"/>
      <c r="O59" s="102"/>
      <c r="Q59" s="104"/>
      <c r="S59" s="102"/>
      <c r="V59" s="101"/>
    </row>
    <row r="60" spans="6:22" ht="14.45" customHeight="1" x14ac:dyDescent="0.2">
      <c r="F60" s="102"/>
      <c r="J60" s="102"/>
      <c r="M60" s="102"/>
      <c r="O60" s="102"/>
      <c r="Q60" s="104"/>
      <c r="S60" s="102"/>
      <c r="V60" s="100"/>
    </row>
    <row r="61" spans="6:22" ht="14.45" customHeight="1" x14ac:dyDescent="0.2">
      <c r="F61" s="104"/>
      <c r="J61" s="102"/>
      <c r="M61" s="102"/>
      <c r="O61" s="103"/>
      <c r="Q61" s="104"/>
      <c r="S61" s="102"/>
      <c r="V61" s="100"/>
    </row>
    <row r="62" spans="6:22" x14ac:dyDescent="0.2">
      <c r="F62" s="103"/>
      <c r="J62" s="102"/>
      <c r="M62" s="102"/>
      <c r="O62" s="103"/>
      <c r="Q62" s="103"/>
      <c r="S62" s="103"/>
      <c r="V62" s="23"/>
    </row>
    <row r="63" spans="6:22" x14ac:dyDescent="0.2">
      <c r="F63" s="104"/>
      <c r="J63" s="103"/>
      <c r="M63" s="102"/>
      <c r="O63" s="102"/>
      <c r="Q63" s="102"/>
      <c r="S63" s="103"/>
      <c r="V63" s="100"/>
    </row>
    <row r="64" spans="6:22" x14ac:dyDescent="0.2">
      <c r="F64" s="102"/>
      <c r="J64" s="103"/>
      <c r="M64" s="103"/>
      <c r="O64" s="102"/>
      <c r="Q64" s="102"/>
      <c r="S64" s="102"/>
      <c r="V64" s="101"/>
    </row>
    <row r="65" spans="6:22" x14ac:dyDescent="0.2">
      <c r="F65" s="102"/>
      <c r="J65" s="104"/>
      <c r="M65" s="103"/>
      <c r="O65" s="102"/>
      <c r="Q65" s="102"/>
      <c r="S65" s="102"/>
      <c r="V65" s="100"/>
    </row>
    <row r="66" spans="6:22" x14ac:dyDescent="0.2">
      <c r="F66" s="104"/>
      <c r="J66" s="102"/>
      <c r="M66" s="102"/>
      <c r="O66" s="102"/>
      <c r="Q66" s="102"/>
      <c r="S66" s="102"/>
      <c r="V66" s="100"/>
    </row>
    <row r="67" spans="6:22" x14ac:dyDescent="0.2">
      <c r="F67" s="102"/>
      <c r="J67" s="104"/>
      <c r="M67" s="102"/>
      <c r="O67" s="102"/>
      <c r="Q67" s="102"/>
      <c r="S67" s="104"/>
      <c r="V67" s="101"/>
    </row>
    <row r="68" spans="6:22" x14ac:dyDescent="0.2">
      <c r="F68" s="104"/>
      <c r="J68" s="104"/>
      <c r="M68" s="102"/>
      <c r="O68" s="103"/>
      <c r="Q68" s="103"/>
      <c r="S68" s="102"/>
      <c r="V68" s="101"/>
    </row>
    <row r="69" spans="6:22" x14ac:dyDescent="0.2">
      <c r="F69" s="103"/>
      <c r="J69" s="104"/>
      <c r="M69" s="102"/>
      <c r="O69" s="103"/>
      <c r="Q69" s="103"/>
      <c r="S69" s="103"/>
      <c r="V69" s="100"/>
    </row>
    <row r="70" spans="6:22" x14ac:dyDescent="0.2">
      <c r="F70" s="102"/>
      <c r="J70" s="104"/>
      <c r="M70" s="102"/>
      <c r="O70" s="102"/>
      <c r="Q70" s="102"/>
      <c r="S70" s="103"/>
      <c r="V70" s="101"/>
    </row>
    <row r="71" spans="6:22" x14ac:dyDescent="0.2">
      <c r="F71" s="104"/>
      <c r="J71" s="104"/>
      <c r="M71" s="104"/>
      <c r="O71" s="102"/>
      <c r="Q71" s="102"/>
      <c r="S71" s="104"/>
      <c r="V71" s="101"/>
    </row>
    <row r="72" spans="6:22" x14ac:dyDescent="0.2">
      <c r="F72" s="102"/>
      <c r="J72" s="104"/>
      <c r="M72" s="104"/>
      <c r="O72" s="102"/>
      <c r="Q72" s="102"/>
      <c r="S72" s="102"/>
      <c r="V72" s="100"/>
    </row>
    <row r="73" spans="6:22" x14ac:dyDescent="0.2">
      <c r="F73" s="104"/>
      <c r="J73" s="102"/>
      <c r="M73" s="104"/>
      <c r="O73" s="102"/>
      <c r="Q73" s="102"/>
      <c r="S73" s="102"/>
      <c r="V73" s="101"/>
    </row>
    <row r="74" spans="6:22" x14ac:dyDescent="0.2">
      <c r="F74" s="104"/>
      <c r="J74" s="104"/>
      <c r="M74" s="102"/>
      <c r="O74" s="102"/>
      <c r="Q74" s="104"/>
      <c r="S74" s="102"/>
      <c r="V74" s="100"/>
    </row>
    <row r="75" spans="6:22" x14ac:dyDescent="0.2">
      <c r="F75" s="104"/>
      <c r="J75" s="104"/>
      <c r="M75" s="102"/>
      <c r="O75" s="103"/>
      <c r="Q75" s="103"/>
      <c r="S75" s="104"/>
      <c r="V75" s="100"/>
    </row>
    <row r="76" spans="6:22" x14ac:dyDescent="0.2">
      <c r="F76" s="104"/>
      <c r="J76" s="104"/>
      <c r="M76" s="102"/>
      <c r="O76" s="103"/>
      <c r="Q76" s="103"/>
      <c r="S76" s="104"/>
      <c r="V76" s="101"/>
    </row>
    <row r="77" spans="6:22" x14ac:dyDescent="0.2">
      <c r="F77" s="104"/>
      <c r="J77" s="104"/>
      <c r="M77" s="102"/>
      <c r="O77" s="102"/>
      <c r="Q77" s="102"/>
      <c r="S77" s="104"/>
      <c r="V77" s="100"/>
    </row>
    <row r="78" spans="6:22" x14ac:dyDescent="0.2">
      <c r="F78" s="104"/>
      <c r="J78" s="104"/>
      <c r="M78" s="103"/>
      <c r="O78" s="104"/>
      <c r="Q78" s="102"/>
      <c r="S78" s="104"/>
      <c r="V78" s="101"/>
    </row>
    <row r="79" spans="6:22" x14ac:dyDescent="0.2">
      <c r="F79" s="104"/>
      <c r="J79" s="104"/>
      <c r="M79" s="103"/>
      <c r="O79" s="102"/>
      <c r="Q79" s="104"/>
      <c r="S79" s="104"/>
      <c r="V79" s="100"/>
    </row>
    <row r="80" spans="6:22" x14ac:dyDescent="0.2">
      <c r="F80" s="104"/>
      <c r="J80" s="104"/>
      <c r="M80" s="104"/>
      <c r="O80" s="102"/>
      <c r="Q80" s="104"/>
      <c r="V80" s="100"/>
    </row>
    <row r="81" spans="6:22" x14ac:dyDescent="0.2">
      <c r="F81" s="104"/>
      <c r="J81" s="104"/>
      <c r="M81" s="104"/>
      <c r="O81" s="102"/>
      <c r="Q81" s="104"/>
      <c r="V81" s="101"/>
    </row>
    <row r="82" spans="6:22" x14ac:dyDescent="0.2">
      <c r="F82" s="103"/>
      <c r="J82" s="104"/>
      <c r="M82" s="102"/>
      <c r="O82" s="103"/>
      <c r="Q82" s="104"/>
      <c r="V82" s="101"/>
    </row>
    <row r="83" spans="6:22" x14ac:dyDescent="0.2">
      <c r="F83" s="104"/>
      <c r="J83" s="104"/>
      <c r="M83" s="104"/>
      <c r="O83" s="103"/>
      <c r="Q83" s="104"/>
      <c r="V83" s="100"/>
    </row>
    <row r="84" spans="6:22" x14ac:dyDescent="0.2">
      <c r="F84" s="104"/>
      <c r="J84" s="104"/>
      <c r="M84" s="104"/>
      <c r="O84" s="104"/>
      <c r="Q84" s="104"/>
      <c r="V84" s="101"/>
    </row>
    <row r="85" spans="6:22" x14ac:dyDescent="0.2">
      <c r="F85" s="104"/>
      <c r="J85" s="103"/>
      <c r="M85" s="104"/>
      <c r="O85" s="104"/>
      <c r="Q85" s="104"/>
      <c r="V85" s="100"/>
    </row>
    <row r="86" spans="6:22" x14ac:dyDescent="0.2">
      <c r="F86" s="104"/>
      <c r="J86" s="102"/>
      <c r="M86" s="104"/>
      <c r="O86" s="104"/>
      <c r="Q86" s="104"/>
      <c r="V86" s="101"/>
    </row>
    <row r="87" spans="6:22" x14ac:dyDescent="0.2">
      <c r="F87" s="104"/>
      <c r="J87" s="102"/>
      <c r="M87" s="104"/>
      <c r="O87" s="104"/>
      <c r="Q87" s="104"/>
      <c r="V87" s="101"/>
    </row>
    <row r="88" spans="6:22" x14ac:dyDescent="0.2">
      <c r="F88" s="104"/>
      <c r="J88" s="102"/>
      <c r="M88" s="104"/>
      <c r="O88" s="104"/>
      <c r="Q88" s="104"/>
      <c r="V88" s="100"/>
    </row>
    <row r="89" spans="6:22" x14ac:dyDescent="0.2">
      <c r="F89" s="103"/>
      <c r="J89" s="103"/>
      <c r="M89" s="102"/>
      <c r="O89" s="104"/>
      <c r="Q89" s="104"/>
      <c r="V89" s="100"/>
    </row>
    <row r="90" spans="6:22" x14ac:dyDescent="0.2">
      <c r="F90" s="103"/>
      <c r="J90" s="103"/>
      <c r="M90" s="104"/>
      <c r="O90" s="104"/>
      <c r="Q90" s="103"/>
      <c r="V90" s="101"/>
    </row>
    <row r="91" spans="6:22" x14ac:dyDescent="0.2">
      <c r="F91" s="102"/>
      <c r="J91" s="103"/>
      <c r="M91" s="104"/>
      <c r="O91" s="102"/>
      <c r="Q91" s="102"/>
      <c r="V91" s="100"/>
    </row>
    <row r="92" spans="6:22" x14ac:dyDescent="0.2">
      <c r="F92" s="102"/>
      <c r="J92" s="103"/>
      <c r="M92" s="104"/>
      <c r="O92" s="104"/>
      <c r="Q92" s="102"/>
      <c r="V92" s="101"/>
    </row>
    <row r="93" spans="6:22" x14ac:dyDescent="0.2">
      <c r="F93" s="102"/>
      <c r="J93" s="102"/>
      <c r="M93" s="103"/>
      <c r="O93" s="102"/>
      <c r="Q93" s="102"/>
      <c r="V93" s="100"/>
    </row>
    <row r="94" spans="6:22" x14ac:dyDescent="0.2">
      <c r="F94" s="103"/>
      <c r="J94" s="102"/>
      <c r="M94" s="102"/>
      <c r="O94" s="103"/>
      <c r="Q94" s="102"/>
      <c r="V94" s="101"/>
    </row>
    <row r="95" spans="6:22" x14ac:dyDescent="0.2">
      <c r="F95" s="103"/>
      <c r="J95" s="102"/>
      <c r="M95" s="102"/>
      <c r="O95" s="103"/>
      <c r="Q95" s="102"/>
      <c r="V95" s="101"/>
    </row>
    <row r="96" spans="6:22" x14ac:dyDescent="0.2">
      <c r="F96" s="103"/>
      <c r="J96" s="104"/>
      <c r="M96" s="102"/>
      <c r="O96" s="104"/>
      <c r="Q96" s="103"/>
      <c r="V96" s="100"/>
    </row>
    <row r="97" spans="6:22" x14ac:dyDescent="0.2">
      <c r="F97" s="103"/>
      <c r="J97" s="102"/>
      <c r="M97" s="103"/>
      <c r="O97" s="104"/>
      <c r="Q97" s="103"/>
      <c r="V97" s="23"/>
    </row>
    <row r="98" spans="6:22" x14ac:dyDescent="0.2">
      <c r="F98" s="104"/>
      <c r="J98" s="103"/>
      <c r="M98" s="103"/>
      <c r="O98" s="104"/>
      <c r="Q98" s="102"/>
    </row>
    <row r="99" spans="6:22" x14ac:dyDescent="0.2">
      <c r="F99" s="104"/>
      <c r="J99" s="103"/>
      <c r="M99" s="103"/>
      <c r="O99" s="102"/>
      <c r="Q99" s="102"/>
    </row>
    <row r="100" spans="6:22" x14ac:dyDescent="0.2">
      <c r="F100" s="104"/>
      <c r="J100" s="102"/>
      <c r="M100" s="103"/>
      <c r="O100" s="102"/>
      <c r="Q100" s="102"/>
    </row>
    <row r="101" spans="6:22" x14ac:dyDescent="0.2">
      <c r="F101" s="104"/>
      <c r="J101" s="102"/>
      <c r="M101" s="102"/>
      <c r="O101" s="102"/>
      <c r="Q101" s="102"/>
    </row>
    <row r="102" spans="6:22" x14ac:dyDescent="0.2">
      <c r="F102" s="104"/>
      <c r="J102" s="102"/>
      <c r="M102" s="102"/>
      <c r="O102" s="102"/>
      <c r="Q102" s="102"/>
    </row>
    <row r="103" spans="6:22" x14ac:dyDescent="0.2">
      <c r="F103" s="104"/>
      <c r="J103" s="103"/>
      <c r="M103" s="104"/>
      <c r="O103" s="103"/>
      <c r="Q103" s="103"/>
    </row>
    <row r="104" spans="6:22" x14ac:dyDescent="0.2">
      <c r="F104" s="104"/>
      <c r="J104" s="103"/>
      <c r="M104" s="104"/>
      <c r="O104" s="103"/>
      <c r="Q104" s="103"/>
    </row>
    <row r="105" spans="6:22" x14ac:dyDescent="0.2">
      <c r="F105" s="104"/>
      <c r="J105" s="102"/>
      <c r="M105" s="102"/>
      <c r="O105" s="102"/>
      <c r="Q105" s="102"/>
    </row>
    <row r="106" spans="6:22" x14ac:dyDescent="0.2">
      <c r="F106" s="104"/>
      <c r="J106" s="102"/>
      <c r="M106" s="103"/>
      <c r="O106" s="102"/>
      <c r="Q106" s="102"/>
    </row>
    <row r="107" spans="6:22" x14ac:dyDescent="0.2">
      <c r="F107" s="102"/>
      <c r="J107" s="103"/>
      <c r="M107" s="103"/>
      <c r="O107" s="104"/>
      <c r="Q107" s="104"/>
    </row>
    <row r="108" spans="6:22" x14ac:dyDescent="0.2">
      <c r="F108" s="104"/>
      <c r="J108" s="103"/>
      <c r="M108" s="102"/>
      <c r="O108" s="102"/>
      <c r="Q108" s="104"/>
    </row>
    <row r="109" spans="6:22" x14ac:dyDescent="0.2">
      <c r="F109" s="104"/>
      <c r="J109" s="103"/>
      <c r="M109" s="102"/>
      <c r="O109" s="102"/>
      <c r="Q109" s="102"/>
    </row>
    <row r="110" spans="6:22" x14ac:dyDescent="0.2">
      <c r="F110" s="104"/>
      <c r="J110" s="103"/>
      <c r="M110" s="102"/>
      <c r="O110" s="103"/>
      <c r="Q110" s="103"/>
    </row>
    <row r="111" spans="6:22" x14ac:dyDescent="0.2">
      <c r="F111" s="104"/>
      <c r="J111" s="103"/>
      <c r="M111" s="102"/>
      <c r="O111" s="103"/>
      <c r="Q111" s="103"/>
    </row>
    <row r="112" spans="6:22" x14ac:dyDescent="0.2">
      <c r="F112" s="104"/>
      <c r="J112" s="102"/>
      <c r="M112" s="102"/>
      <c r="O112" s="102"/>
      <c r="Q112" s="102"/>
    </row>
    <row r="113" spans="6:17" x14ac:dyDescent="0.2">
      <c r="F113" s="104"/>
      <c r="J113" s="104"/>
      <c r="M113" s="103"/>
      <c r="O113" s="102"/>
      <c r="Q113" s="102"/>
    </row>
    <row r="114" spans="6:17" x14ac:dyDescent="0.2">
      <c r="F114" s="104"/>
      <c r="J114" s="103"/>
      <c r="M114" s="104"/>
      <c r="O114" s="102"/>
    </row>
    <row r="115" spans="6:17" x14ac:dyDescent="0.2">
      <c r="F115" s="104"/>
      <c r="J115" s="103"/>
      <c r="M115" s="104"/>
      <c r="O115" s="102"/>
    </row>
    <row r="116" spans="6:17" x14ac:dyDescent="0.2">
      <c r="F116" s="104"/>
      <c r="J116" s="102"/>
      <c r="M116" s="104"/>
      <c r="O116" s="102"/>
    </row>
    <row r="117" spans="6:17" x14ac:dyDescent="0.2">
      <c r="F117" s="104"/>
      <c r="J117" s="103"/>
      <c r="M117" s="104"/>
      <c r="O117" s="103"/>
    </row>
    <row r="118" spans="6:17" x14ac:dyDescent="0.2">
      <c r="F118" s="104"/>
      <c r="J118" s="103"/>
      <c r="M118" s="104"/>
      <c r="O118" s="104"/>
    </row>
    <row r="119" spans="6:17" x14ac:dyDescent="0.2">
      <c r="F119" s="104"/>
      <c r="J119" s="103"/>
      <c r="M119" s="104"/>
      <c r="O119" s="104"/>
    </row>
    <row r="120" spans="6:17" x14ac:dyDescent="0.2">
      <c r="F120" s="104"/>
      <c r="J120" s="103"/>
      <c r="M120" s="104"/>
      <c r="O120" s="104"/>
    </row>
    <row r="121" spans="6:17" x14ac:dyDescent="0.2">
      <c r="J121" s="103"/>
      <c r="M121" s="103"/>
    </row>
    <row r="122" spans="6:17" x14ac:dyDescent="0.2">
      <c r="J122" s="103"/>
      <c r="M122" s="102"/>
    </row>
    <row r="123" spans="6:17" x14ac:dyDescent="0.2">
      <c r="J123" s="102"/>
      <c r="M123" s="104"/>
    </row>
  </sheetData>
  <mergeCells count="18">
    <mergeCell ref="A1:S1"/>
    <mergeCell ref="A2:S2"/>
    <mergeCell ref="A3:S3"/>
    <mergeCell ref="B5:S5"/>
    <mergeCell ref="S6:S7"/>
    <mergeCell ref="A12:B12"/>
    <mergeCell ref="M6:M7"/>
    <mergeCell ref="A7:B7"/>
    <mergeCell ref="A17:B17"/>
    <mergeCell ref="A18:B18"/>
    <mergeCell ref="A8:B8"/>
    <mergeCell ref="A9:B9"/>
    <mergeCell ref="A10:B10"/>
    <mergeCell ref="A11:B11"/>
    <mergeCell ref="A13:B13"/>
    <mergeCell ref="A14:B14"/>
    <mergeCell ref="A15:B15"/>
    <mergeCell ref="A16:B16"/>
  </mergeCells>
  <hyperlinks>
    <hyperlink ref="F11" r:id="rId1" display="https://admin.aminfarda.ir/Admin/Oragh/FundOraghTransaction.aspx?oid=2300&amp;basketId=1" xr:uid="{CF47969A-A6A7-436C-BC69-C737334CB833}"/>
  </hyperlinks>
  <pageMargins left="0.39" right="0.39" top="0.39" bottom="0.39" header="0" footer="0"/>
  <pageSetup scale="60" fitToHeight="0" orientation="landscape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FC25F-B9DD-48FF-9DD7-3B59332966C5}">
  <sheetPr>
    <pageSetUpPr fitToPage="1"/>
  </sheetPr>
  <dimension ref="A1:J21"/>
  <sheetViews>
    <sheetView rightToLeft="1" view="pageBreakPreview" zoomScaleNormal="100" zoomScaleSheetLayoutView="100" workbookViewId="0">
      <selection activeCell="A8" sqref="A8:B1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hidden="1" customWidth="1"/>
    <col min="8" max="8" width="19.42578125" customWidth="1"/>
    <col min="9" max="9" width="1.28515625" hidden="1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21.75" customHeight="1" x14ac:dyDescent="0.2">
      <c r="A2" s="84" t="s">
        <v>194</v>
      </c>
      <c r="B2" s="84"/>
      <c r="C2" s="84"/>
      <c r="D2" s="84"/>
      <c r="E2" s="84"/>
      <c r="F2" s="84"/>
      <c r="G2" s="84"/>
      <c r="H2" s="84"/>
      <c r="I2" s="84"/>
      <c r="J2" s="84"/>
    </row>
    <row r="3" spans="1:10" ht="21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 ht="14.45" customHeight="1" x14ac:dyDescent="0.2"/>
    <row r="5" spans="1:10" ht="14.45" customHeight="1" x14ac:dyDescent="0.2">
      <c r="A5" s="30" t="s">
        <v>242</v>
      </c>
      <c r="B5" s="85" t="s">
        <v>243</v>
      </c>
      <c r="C5" s="85"/>
      <c r="D5" s="85"/>
      <c r="E5" s="85"/>
      <c r="F5" s="85"/>
      <c r="G5" s="85"/>
      <c r="H5" s="85"/>
      <c r="I5" s="85"/>
      <c r="J5" s="85"/>
    </row>
    <row r="6" spans="1:10" ht="14.45" customHeight="1" x14ac:dyDescent="0.2">
      <c r="D6" s="83" t="s">
        <v>213</v>
      </c>
      <c r="E6" s="83"/>
      <c r="F6" s="83"/>
      <c r="H6" s="83" t="s">
        <v>214</v>
      </c>
      <c r="I6" s="83"/>
      <c r="J6" s="83"/>
    </row>
    <row r="7" spans="1:10" ht="36.4" customHeight="1" x14ac:dyDescent="0.2">
      <c r="A7" s="83" t="s">
        <v>244</v>
      </c>
      <c r="B7" s="83"/>
      <c r="D7" s="58" t="s">
        <v>245</v>
      </c>
      <c r="E7" s="3"/>
      <c r="F7" s="58" t="s">
        <v>246</v>
      </c>
      <c r="H7" s="58" t="s">
        <v>245</v>
      </c>
      <c r="I7" s="3"/>
      <c r="J7" s="58" t="s">
        <v>246</v>
      </c>
    </row>
    <row r="8" spans="1:10" ht="21.75" customHeight="1" x14ac:dyDescent="0.2">
      <c r="A8" s="75" t="str">
        <f>'[1]سود سپرده بانکی'!A8</f>
        <v>سپرده‌های بانک پاسارگاد</v>
      </c>
      <c r="B8" s="75"/>
      <c r="D8" s="34">
        <v>17840</v>
      </c>
      <c r="E8" s="29"/>
      <c r="F8" s="34"/>
      <c r="G8" s="29"/>
      <c r="H8" s="34">
        <v>27677843457</v>
      </c>
      <c r="I8" s="29"/>
      <c r="J8" s="34"/>
    </row>
    <row r="9" spans="1:10" ht="21.75" customHeight="1" x14ac:dyDescent="0.2">
      <c r="A9" s="77" t="str">
        <f>'[1]سود سپرده بانکی'!A9</f>
        <v>سپرده‌های بانک دی</v>
      </c>
      <c r="B9" s="77"/>
      <c r="D9" s="36">
        <v>83172399335</v>
      </c>
      <c r="E9" s="29"/>
      <c r="F9" s="36"/>
      <c r="G9" s="29"/>
      <c r="H9" s="36">
        <v>292917005882</v>
      </c>
      <c r="I9" s="29"/>
      <c r="J9" s="36"/>
    </row>
    <row r="10" spans="1:10" ht="21.75" customHeight="1" x14ac:dyDescent="0.2">
      <c r="A10" s="77" t="str">
        <f>'[1]سود سپرده بانکی'!A10</f>
        <v>سپرده‌های بانک شهر</v>
      </c>
      <c r="B10" s="77"/>
      <c r="D10" s="36">
        <v>52130366876</v>
      </c>
      <c r="E10" s="29"/>
      <c r="F10" s="36"/>
      <c r="G10" s="29"/>
      <c r="H10" s="36">
        <v>78209648913</v>
      </c>
      <c r="I10" s="29"/>
      <c r="J10" s="36"/>
    </row>
    <row r="11" spans="1:10" ht="21.75" customHeight="1" x14ac:dyDescent="0.2">
      <c r="A11" s="77" t="str">
        <f>'[1]سود سپرده بانکی'!A11</f>
        <v>سپرده‌های بانک گردشگری</v>
      </c>
      <c r="B11" s="77"/>
      <c r="D11" s="36">
        <v>179430900918</v>
      </c>
      <c r="E11" s="29"/>
      <c r="F11" s="36"/>
      <c r="G11" s="29"/>
      <c r="H11" s="36">
        <v>467494395072</v>
      </c>
      <c r="I11" s="29"/>
      <c r="J11" s="36"/>
    </row>
    <row r="12" spans="1:10" ht="21.75" customHeight="1" x14ac:dyDescent="0.2">
      <c r="A12" s="77" t="str">
        <f>'[1]سود سپرده بانکی'!A12</f>
        <v>سپرده‌های بانک ملت</v>
      </c>
      <c r="B12" s="77"/>
      <c r="D12" s="36">
        <v>595487649</v>
      </c>
      <c r="E12" s="29"/>
      <c r="F12" s="36"/>
      <c r="G12" s="29"/>
      <c r="H12" s="36">
        <v>40515379049</v>
      </c>
      <c r="I12" s="29"/>
      <c r="J12" s="36"/>
    </row>
    <row r="13" spans="1:10" ht="21.75" customHeight="1" x14ac:dyDescent="0.2">
      <c r="A13" s="77" t="str">
        <f>'[1]سود سپرده بانکی'!A13</f>
        <v>سپرده‌های بانک اقتصاد نوین</v>
      </c>
      <c r="B13" s="77"/>
      <c r="D13" s="36">
        <v>1562985</v>
      </c>
      <c r="E13" s="29"/>
      <c r="F13" s="36"/>
      <c r="G13" s="29"/>
      <c r="H13" s="36">
        <v>4575922</v>
      </c>
      <c r="I13" s="29"/>
      <c r="J13" s="36"/>
    </row>
    <row r="14" spans="1:10" ht="21.75" customHeight="1" x14ac:dyDescent="0.2">
      <c r="A14" s="77" t="str">
        <f>'[1]سود سپرده بانکی'!A14</f>
        <v>سپرده‌های بانک پارسیان</v>
      </c>
      <c r="B14" s="77"/>
      <c r="D14" s="36">
        <v>2389</v>
      </c>
      <c r="E14" s="29"/>
      <c r="F14" s="36"/>
      <c r="G14" s="29"/>
      <c r="H14" s="36">
        <v>9746</v>
      </c>
      <c r="I14" s="29"/>
      <c r="J14" s="36"/>
    </row>
    <row r="15" spans="1:10" ht="21.75" customHeight="1" x14ac:dyDescent="0.2">
      <c r="A15" s="77" t="str">
        <f>'[1]سود سپرده بانکی'!A15</f>
        <v>سپرده‌های بانک خاورمیانه</v>
      </c>
      <c r="B15" s="77"/>
      <c r="D15" s="36">
        <v>14010</v>
      </c>
      <c r="E15" s="29"/>
      <c r="F15" s="36"/>
      <c r="G15" s="29"/>
      <c r="H15" s="36">
        <v>106769</v>
      </c>
      <c r="I15" s="29"/>
      <c r="J15" s="36"/>
    </row>
    <row r="16" spans="1:10" ht="21.75" customHeight="1" x14ac:dyDescent="0.2">
      <c r="A16" s="77" t="str">
        <f>'[1]سود سپرده بانکی'!A16</f>
        <v>سپرده‌های بانک صادرات</v>
      </c>
      <c r="B16" s="77"/>
      <c r="D16" s="36">
        <v>5847790357</v>
      </c>
      <c r="E16" s="29"/>
      <c r="F16" s="36"/>
      <c r="G16" s="29"/>
      <c r="H16" s="36">
        <v>5847808716</v>
      </c>
      <c r="I16" s="29"/>
      <c r="J16" s="36"/>
    </row>
    <row r="17" spans="1:10" ht="21.75" customHeight="1" thickBot="1" x14ac:dyDescent="0.25">
      <c r="A17" s="95" t="s">
        <v>75</v>
      </c>
      <c r="B17" s="95"/>
      <c r="D17" s="37">
        <f>SUM(D8:D16)</f>
        <v>321178542359</v>
      </c>
      <c r="E17" s="29"/>
      <c r="F17" s="37"/>
      <c r="G17" s="29"/>
      <c r="H17" s="37">
        <f>SUM(H8:H16)</f>
        <v>912666773526</v>
      </c>
      <c r="I17" s="29"/>
      <c r="J17" s="37"/>
    </row>
    <row r="18" spans="1:10" x14ac:dyDescent="0.2">
      <c r="D18" s="22"/>
      <c r="H18" s="41"/>
    </row>
    <row r="20" spans="1:10" x14ac:dyDescent="0.2">
      <c r="D20" s="29"/>
      <c r="E20" s="29"/>
      <c r="F20" s="29"/>
      <c r="G20" s="29"/>
      <c r="H20" s="29"/>
    </row>
    <row r="21" spans="1:10" x14ac:dyDescent="0.2">
      <c r="D21" s="29"/>
      <c r="E21" s="29"/>
      <c r="F21" s="29"/>
      <c r="G21" s="29"/>
      <c r="H21" s="29"/>
    </row>
  </sheetData>
  <mergeCells count="17">
    <mergeCell ref="A13:B13"/>
    <mergeCell ref="A14:B14"/>
    <mergeCell ref="A15:B15"/>
    <mergeCell ref="A16:B16"/>
    <mergeCell ref="A17:B17"/>
    <mergeCell ref="A12:B12"/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0" zoomScaleNormal="100" zoomScaleSheetLayoutView="110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70" t="s">
        <v>0</v>
      </c>
      <c r="B1" s="70"/>
      <c r="C1" s="70"/>
      <c r="D1" s="70"/>
      <c r="E1" s="70"/>
      <c r="F1" s="70"/>
    </row>
    <row r="2" spans="1:6" ht="21.75" customHeight="1" x14ac:dyDescent="0.2">
      <c r="A2" s="70" t="s">
        <v>194</v>
      </c>
      <c r="B2" s="70"/>
      <c r="C2" s="70"/>
      <c r="D2" s="70"/>
      <c r="E2" s="70"/>
      <c r="F2" s="70"/>
    </row>
    <row r="3" spans="1:6" ht="21.75" customHeight="1" x14ac:dyDescent="0.2">
      <c r="A3" s="70" t="s">
        <v>2</v>
      </c>
      <c r="B3" s="70"/>
      <c r="C3" s="70"/>
      <c r="D3" s="70"/>
      <c r="E3" s="70"/>
      <c r="F3" s="70"/>
    </row>
    <row r="4" spans="1:6" ht="14.45" customHeight="1" x14ac:dyDescent="0.2"/>
    <row r="5" spans="1:6" ht="29.1" customHeight="1" x14ac:dyDescent="0.2">
      <c r="A5" s="1" t="s">
        <v>247</v>
      </c>
      <c r="B5" s="72" t="s">
        <v>209</v>
      </c>
      <c r="C5" s="72"/>
      <c r="D5" s="72"/>
      <c r="E5" s="72"/>
      <c r="F5" s="72"/>
    </row>
    <row r="6" spans="1:6" ht="14.45" customHeight="1" x14ac:dyDescent="0.2">
      <c r="D6" s="2" t="s">
        <v>213</v>
      </c>
      <c r="F6" s="2" t="s">
        <v>9</v>
      </c>
    </row>
    <row r="7" spans="1:6" ht="14.45" customHeight="1" x14ac:dyDescent="0.2">
      <c r="A7" s="73" t="s">
        <v>209</v>
      </c>
      <c r="B7" s="73"/>
      <c r="D7" s="4" t="s">
        <v>191</v>
      </c>
      <c r="F7" s="4" t="s">
        <v>191</v>
      </c>
    </row>
    <row r="8" spans="1:6" ht="21.75" customHeight="1" x14ac:dyDescent="0.2">
      <c r="A8" s="75" t="s">
        <v>209</v>
      </c>
      <c r="B8" s="75"/>
      <c r="D8" s="6">
        <v>45264853</v>
      </c>
      <c r="F8" s="6">
        <v>4009211052</v>
      </c>
    </row>
    <row r="9" spans="1:6" ht="21.75" customHeight="1" x14ac:dyDescent="0.2">
      <c r="A9" s="77" t="s">
        <v>248</v>
      </c>
      <c r="B9" s="77"/>
      <c r="D9" s="9">
        <v>0</v>
      </c>
      <c r="F9" s="9">
        <v>892046226</v>
      </c>
    </row>
    <row r="10" spans="1:6" ht="21.75" customHeight="1" x14ac:dyDescent="0.2">
      <c r="A10" s="79" t="s">
        <v>249</v>
      </c>
      <c r="B10" s="79"/>
      <c r="D10" s="13">
        <v>0</v>
      </c>
      <c r="F10" s="13">
        <v>198822593</v>
      </c>
    </row>
    <row r="11" spans="1:6" ht="21.75" customHeight="1" x14ac:dyDescent="0.2">
      <c r="A11" s="81" t="s">
        <v>75</v>
      </c>
      <c r="B11" s="81"/>
      <c r="D11" s="16">
        <v>45264853</v>
      </c>
      <c r="F11" s="16">
        <v>5100079871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110" zoomScaleNormal="100" zoomScaleSheetLayoutView="110" workbookViewId="0">
      <selection activeCell="S29" sqref="S29"/>
    </sheetView>
  </sheetViews>
  <sheetFormatPr defaultRowHeight="12.75" x14ac:dyDescent="0.2"/>
  <cols>
    <col min="1" max="1" width="22.42578125" bestFit="1" customWidth="1"/>
    <col min="2" max="2" width="1.28515625" customWidth="1"/>
    <col min="3" max="3" width="17.42578125" bestFit="1" customWidth="1"/>
    <col min="4" max="4" width="1.28515625" customWidth="1"/>
    <col min="5" max="5" width="28.42578125" bestFit="1" customWidth="1"/>
    <col min="6" max="6" width="1.28515625" customWidth="1"/>
    <col min="7" max="7" width="19.28515625" bestFit="1" customWidth="1"/>
    <col min="8" max="8" width="1.28515625" customWidth="1"/>
    <col min="9" max="9" width="19.42578125" bestFit="1" customWidth="1"/>
    <col min="10" max="10" width="1.28515625" customWidth="1"/>
    <col min="11" max="11" width="13.85546875" bestFit="1" customWidth="1"/>
    <col min="12" max="12" width="1.28515625" customWidth="1"/>
    <col min="13" max="13" width="20.28515625" bestFit="1" customWidth="1"/>
    <col min="14" max="14" width="1.28515625" customWidth="1"/>
    <col min="15" max="15" width="19.42578125" bestFit="1" customWidth="1"/>
    <col min="16" max="16" width="1.28515625" customWidth="1"/>
    <col min="17" max="17" width="13.7109375" bestFit="1" customWidth="1"/>
    <col min="18" max="18" width="1.28515625" customWidth="1"/>
    <col min="19" max="19" width="20.28515625" bestFit="1" customWidth="1"/>
    <col min="20" max="20" width="0.28515625" customWidth="1"/>
  </cols>
  <sheetData>
    <row r="1" spans="1:1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spans="1:1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spans="1:19" ht="14.45" customHeight="1" x14ac:dyDescent="0.2"/>
    <row r="5" spans="1:19" ht="14.45" customHeight="1" x14ac:dyDescent="0.2">
      <c r="A5" s="72" t="s">
        <v>216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</row>
    <row r="6" spans="1:19" ht="14.45" customHeight="1" x14ac:dyDescent="0.2">
      <c r="A6" s="73" t="s">
        <v>77</v>
      </c>
      <c r="C6" s="73" t="s">
        <v>250</v>
      </c>
      <c r="D6" s="73"/>
      <c r="E6" s="73"/>
      <c r="F6" s="73"/>
      <c r="G6" s="73"/>
      <c r="I6" s="73" t="s">
        <v>213</v>
      </c>
      <c r="J6" s="73"/>
      <c r="K6" s="73"/>
      <c r="L6" s="73"/>
      <c r="M6" s="73"/>
      <c r="O6" s="73" t="s">
        <v>214</v>
      </c>
      <c r="P6" s="73"/>
      <c r="Q6" s="73"/>
      <c r="R6" s="73"/>
      <c r="S6" s="73"/>
    </row>
    <row r="7" spans="1:19" ht="29.1" customHeight="1" x14ac:dyDescent="0.2">
      <c r="A7" s="73"/>
      <c r="C7" s="19" t="s">
        <v>251</v>
      </c>
      <c r="D7" s="3"/>
      <c r="E7" s="19" t="s">
        <v>252</v>
      </c>
      <c r="F7" s="3"/>
      <c r="G7" s="19" t="s">
        <v>253</v>
      </c>
      <c r="I7" s="19" t="s">
        <v>254</v>
      </c>
      <c r="J7" s="3"/>
      <c r="K7" s="19" t="s">
        <v>255</v>
      </c>
      <c r="L7" s="3"/>
      <c r="M7" s="19" t="s">
        <v>256</v>
      </c>
      <c r="O7" s="19" t="s">
        <v>254</v>
      </c>
      <c r="P7" s="3"/>
      <c r="Q7" s="19" t="s">
        <v>255</v>
      </c>
      <c r="R7" s="3"/>
      <c r="S7" s="19" t="s">
        <v>256</v>
      </c>
    </row>
    <row r="8" spans="1:19" ht="21.75" customHeight="1" x14ac:dyDescent="0.2">
      <c r="A8" s="5" t="s">
        <v>32</v>
      </c>
      <c r="C8" s="5" t="s">
        <v>257</v>
      </c>
      <c r="E8" s="6">
        <v>1000000</v>
      </c>
      <c r="G8" s="6">
        <v>6928</v>
      </c>
      <c r="I8" s="6">
        <v>6928000000</v>
      </c>
      <c r="K8" s="6">
        <v>464817891</v>
      </c>
      <c r="M8" s="6">
        <v>6463182109</v>
      </c>
      <c r="O8" s="6">
        <v>6928000000</v>
      </c>
      <c r="Q8" s="6">
        <v>464817891</v>
      </c>
      <c r="S8" s="6">
        <v>6463182109</v>
      </c>
    </row>
    <row r="9" spans="1:19" ht="21.75" customHeight="1" x14ac:dyDescent="0.2">
      <c r="A9" s="8" t="s">
        <v>71</v>
      </c>
      <c r="C9" s="8" t="s">
        <v>258</v>
      </c>
      <c r="E9" s="9">
        <v>7912015</v>
      </c>
      <c r="G9" s="9">
        <v>190</v>
      </c>
      <c r="I9" s="9">
        <v>0</v>
      </c>
      <c r="K9" s="9">
        <v>0</v>
      </c>
      <c r="M9" s="9">
        <v>0</v>
      </c>
      <c r="O9" s="9">
        <v>1503282850</v>
      </c>
      <c r="Q9" s="9">
        <v>89112128</v>
      </c>
      <c r="S9" s="9">
        <v>1414170722</v>
      </c>
    </row>
    <row r="10" spans="1:19" ht="21.75" customHeight="1" x14ac:dyDescent="0.2">
      <c r="A10" s="8" t="s">
        <v>67</v>
      </c>
      <c r="C10" s="8" t="s">
        <v>257</v>
      </c>
      <c r="E10" s="9">
        <v>303003995</v>
      </c>
      <c r="G10" s="9">
        <v>93</v>
      </c>
      <c r="I10" s="9">
        <v>28179371535</v>
      </c>
      <c r="K10" s="9">
        <v>1533074617</v>
      </c>
      <c r="M10" s="9">
        <v>26646296918</v>
      </c>
      <c r="O10" s="9">
        <v>28179371535</v>
      </c>
      <c r="Q10" s="9">
        <v>1533074617</v>
      </c>
      <c r="S10" s="9">
        <v>26646296918</v>
      </c>
    </row>
    <row r="11" spans="1:19" ht="21.75" customHeight="1" x14ac:dyDescent="0.2">
      <c r="A11" s="8" t="s">
        <v>48</v>
      </c>
      <c r="C11" s="8" t="s">
        <v>259</v>
      </c>
      <c r="E11" s="9">
        <v>2386011</v>
      </c>
      <c r="G11" s="9">
        <v>740</v>
      </c>
      <c r="I11" s="9">
        <v>0</v>
      </c>
      <c r="K11" s="9">
        <v>0</v>
      </c>
      <c r="M11" s="9">
        <v>0</v>
      </c>
      <c r="O11" s="9">
        <v>1765648140</v>
      </c>
      <c r="Q11" s="9">
        <v>53930820</v>
      </c>
      <c r="S11" s="9">
        <v>1711717320</v>
      </c>
    </row>
    <row r="12" spans="1:19" ht="21.75" customHeight="1" x14ac:dyDescent="0.2">
      <c r="A12" s="11" t="s">
        <v>68</v>
      </c>
      <c r="C12" s="25" t="s">
        <v>7</v>
      </c>
      <c r="E12" s="24">
        <v>13599999</v>
      </c>
      <c r="G12" s="24">
        <v>145</v>
      </c>
      <c r="I12" s="13">
        <v>0</v>
      </c>
      <c r="K12" s="13">
        <v>0</v>
      </c>
      <c r="M12" s="13">
        <v>0</v>
      </c>
      <c r="O12" s="13">
        <v>1971999855</v>
      </c>
      <c r="Q12" s="13">
        <v>0</v>
      </c>
      <c r="S12" s="13">
        <v>1971999855</v>
      </c>
    </row>
    <row r="13" spans="1:19" ht="21.75" customHeight="1" x14ac:dyDescent="0.2">
      <c r="A13" s="15" t="s">
        <v>75</v>
      </c>
      <c r="C13" s="24"/>
      <c r="D13" s="27"/>
      <c r="E13" s="24"/>
      <c r="F13" s="27"/>
      <c r="G13" s="24"/>
      <c r="I13" s="16">
        <v>35107371535</v>
      </c>
      <c r="K13" s="16">
        <v>1997892508</v>
      </c>
      <c r="M13" s="16">
        <v>33109479027</v>
      </c>
      <c r="O13" s="16">
        <v>40348302380</v>
      </c>
      <c r="Q13" s="16">
        <v>2140935456</v>
      </c>
      <c r="S13" s="16">
        <v>38207366924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4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6"/>
  <sheetViews>
    <sheetView rightToLeft="1" view="pageBreakPreview" topLeftCell="A19" zoomScaleNormal="100" zoomScaleSheetLayoutView="100" workbookViewId="0">
      <selection activeCell="X1" sqref="X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6.140625" bestFit="1" customWidth="1"/>
    <col min="15" max="15" width="1.28515625" customWidth="1"/>
    <col min="16" max="16" width="17.85546875" bestFit="1" customWidth="1"/>
    <col min="17" max="17" width="1.28515625" customWidth="1"/>
    <col min="18" max="18" width="10.42578125" customWidth="1"/>
    <col min="19" max="19" width="1.28515625" customWidth="1"/>
    <col min="20" max="20" width="17.85546875" bestFit="1" customWidth="1"/>
    <col min="21" max="21" width="0.28515625" customWidth="1"/>
  </cols>
  <sheetData>
    <row r="1" spans="1:2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</row>
    <row r="3" spans="1:2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</row>
    <row r="4" spans="1:20" ht="14.45" customHeight="1" x14ac:dyDescent="0.2"/>
    <row r="5" spans="1:20" ht="14.45" customHeight="1" x14ac:dyDescent="0.2">
      <c r="A5" s="72" t="s">
        <v>260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</row>
    <row r="6" spans="1:20" ht="14.45" customHeight="1" x14ac:dyDescent="0.2">
      <c r="A6" s="73" t="s">
        <v>197</v>
      </c>
      <c r="J6" s="73" t="s">
        <v>213</v>
      </c>
      <c r="K6" s="73"/>
      <c r="L6" s="73"/>
      <c r="M6" s="73"/>
      <c r="N6" s="73"/>
      <c r="P6" s="73" t="s">
        <v>214</v>
      </c>
      <c r="Q6" s="73"/>
      <c r="R6" s="73"/>
      <c r="S6" s="73"/>
      <c r="T6" s="73"/>
    </row>
    <row r="7" spans="1:20" ht="29.1" customHeight="1" x14ac:dyDescent="0.2">
      <c r="A7" s="73"/>
      <c r="C7" s="18" t="s">
        <v>261</v>
      </c>
      <c r="E7" s="96" t="s">
        <v>117</v>
      </c>
      <c r="F7" s="96"/>
      <c r="H7" s="18" t="s">
        <v>262</v>
      </c>
      <c r="J7" s="19" t="s">
        <v>263</v>
      </c>
      <c r="K7" s="3"/>
      <c r="L7" s="19" t="s">
        <v>255</v>
      </c>
      <c r="M7" s="3"/>
      <c r="N7" s="19" t="s">
        <v>264</v>
      </c>
      <c r="P7" s="19" t="s">
        <v>263</v>
      </c>
      <c r="Q7" s="3"/>
      <c r="R7" s="19" t="s">
        <v>255</v>
      </c>
      <c r="S7" s="3"/>
      <c r="T7" s="19" t="s">
        <v>264</v>
      </c>
    </row>
    <row r="8" spans="1:20" ht="21.75" customHeight="1" x14ac:dyDescent="0.2">
      <c r="A8" s="5" t="s">
        <v>129</v>
      </c>
      <c r="C8" s="3"/>
      <c r="E8" s="5" t="s">
        <v>131</v>
      </c>
      <c r="F8" s="3"/>
      <c r="H8" s="20">
        <v>23</v>
      </c>
      <c r="J8" s="6">
        <v>56938166989</v>
      </c>
      <c r="L8" s="6">
        <v>0</v>
      </c>
      <c r="N8" s="6">
        <v>56938166989</v>
      </c>
      <c r="P8" s="6">
        <v>151645032415</v>
      </c>
      <c r="R8" s="6">
        <v>0</v>
      </c>
      <c r="T8" s="6">
        <v>151645032415</v>
      </c>
    </row>
    <row r="9" spans="1:20" ht="21.75" customHeight="1" x14ac:dyDescent="0.2">
      <c r="A9" s="8" t="s">
        <v>162</v>
      </c>
      <c r="E9" s="8" t="s">
        <v>164</v>
      </c>
      <c r="H9" s="21">
        <v>23</v>
      </c>
      <c r="J9" s="9">
        <v>44168597618</v>
      </c>
      <c r="L9" s="9">
        <v>0</v>
      </c>
      <c r="N9" s="9">
        <v>44168597618</v>
      </c>
      <c r="P9" s="9">
        <v>127571385434</v>
      </c>
      <c r="R9" s="9">
        <v>0</v>
      </c>
      <c r="T9" s="9">
        <v>127571385434</v>
      </c>
    </row>
    <row r="10" spans="1:20" ht="21.75" customHeight="1" x14ac:dyDescent="0.2">
      <c r="A10" s="8" t="s">
        <v>159</v>
      </c>
      <c r="E10" s="8" t="s">
        <v>161</v>
      </c>
      <c r="H10" s="21">
        <v>23</v>
      </c>
      <c r="J10" s="9">
        <v>51399053886</v>
      </c>
      <c r="L10" s="9">
        <v>0</v>
      </c>
      <c r="N10" s="9">
        <v>51399053886</v>
      </c>
      <c r="P10" s="9">
        <v>277103041471</v>
      </c>
      <c r="R10" s="9">
        <v>0</v>
      </c>
      <c r="T10" s="9">
        <v>277103041471</v>
      </c>
    </row>
    <row r="11" spans="1:20" ht="21.75" customHeight="1" x14ac:dyDescent="0.2">
      <c r="A11" s="8" t="s">
        <v>168</v>
      </c>
      <c r="E11" s="8" t="s">
        <v>171</v>
      </c>
      <c r="H11" s="21">
        <v>23</v>
      </c>
      <c r="J11" s="9">
        <v>42516107354</v>
      </c>
      <c r="L11" s="9">
        <v>0</v>
      </c>
      <c r="N11" s="9">
        <v>42516107354</v>
      </c>
      <c r="P11" s="9">
        <v>127548322062</v>
      </c>
      <c r="R11" s="9">
        <v>0</v>
      </c>
      <c r="T11" s="9">
        <v>127548322062</v>
      </c>
    </row>
    <row r="12" spans="1:20" ht="21.75" customHeight="1" x14ac:dyDescent="0.2">
      <c r="A12" s="8" t="s">
        <v>126</v>
      </c>
      <c r="E12" s="8" t="s">
        <v>128</v>
      </c>
      <c r="H12" s="21">
        <v>23</v>
      </c>
      <c r="J12" s="9">
        <v>35396878918</v>
      </c>
      <c r="L12" s="9">
        <v>0</v>
      </c>
      <c r="N12" s="9">
        <v>35396878918</v>
      </c>
      <c r="P12" s="9">
        <v>104511292180</v>
      </c>
      <c r="R12" s="9">
        <v>0</v>
      </c>
      <c r="T12" s="9">
        <v>104511292180</v>
      </c>
    </row>
    <row r="13" spans="1:20" ht="21.75" customHeight="1" x14ac:dyDescent="0.2">
      <c r="A13" s="8" t="s">
        <v>168</v>
      </c>
      <c r="E13" s="8" t="s">
        <v>171</v>
      </c>
      <c r="H13" s="21">
        <v>23</v>
      </c>
      <c r="J13" s="9">
        <v>44128940951</v>
      </c>
      <c r="L13" s="9">
        <v>0</v>
      </c>
      <c r="N13" s="9">
        <v>44128940951</v>
      </c>
      <c r="P13" s="9">
        <v>132381485631</v>
      </c>
      <c r="R13" s="9">
        <v>0</v>
      </c>
      <c r="T13" s="9">
        <v>132381485631</v>
      </c>
    </row>
    <row r="14" spans="1:20" ht="21.75" customHeight="1" x14ac:dyDescent="0.2">
      <c r="A14" s="8" t="s">
        <v>156</v>
      </c>
      <c r="E14" s="8" t="s">
        <v>158</v>
      </c>
      <c r="H14" s="21">
        <v>23</v>
      </c>
      <c r="J14" s="9">
        <v>40257989265</v>
      </c>
      <c r="L14" s="9">
        <v>0</v>
      </c>
      <c r="N14" s="9">
        <v>40257989265</v>
      </c>
      <c r="P14" s="9">
        <v>116297136930</v>
      </c>
      <c r="R14" s="9">
        <v>0</v>
      </c>
      <c r="T14" s="9">
        <v>116297136930</v>
      </c>
    </row>
    <row r="15" spans="1:20" ht="21.75" customHeight="1" x14ac:dyDescent="0.2">
      <c r="A15" s="8" t="s">
        <v>153</v>
      </c>
      <c r="E15" s="8" t="s">
        <v>155</v>
      </c>
      <c r="H15" s="21">
        <v>23</v>
      </c>
      <c r="J15" s="9">
        <v>11697596665</v>
      </c>
      <c r="L15" s="9">
        <v>0</v>
      </c>
      <c r="N15" s="9">
        <v>11697596665</v>
      </c>
      <c r="P15" s="9">
        <v>33726372216</v>
      </c>
      <c r="R15" s="9">
        <v>0</v>
      </c>
      <c r="T15" s="9">
        <v>33726372216</v>
      </c>
    </row>
    <row r="16" spans="1:20" ht="21.75" customHeight="1" x14ac:dyDescent="0.2">
      <c r="A16" s="8" t="s">
        <v>150</v>
      </c>
      <c r="E16" s="8" t="s">
        <v>152</v>
      </c>
      <c r="H16" s="21">
        <v>23</v>
      </c>
      <c r="J16" s="9">
        <v>14674215793</v>
      </c>
      <c r="L16" s="9">
        <v>0</v>
      </c>
      <c r="N16" s="9">
        <v>14674215793</v>
      </c>
      <c r="P16" s="9">
        <v>44994405523</v>
      </c>
      <c r="R16" s="9">
        <v>0</v>
      </c>
      <c r="T16" s="9">
        <v>44994405523</v>
      </c>
    </row>
    <row r="17" spans="1:20" ht="21.75" customHeight="1" x14ac:dyDescent="0.2">
      <c r="A17" s="8" t="s">
        <v>165</v>
      </c>
      <c r="E17" s="8" t="s">
        <v>167</v>
      </c>
      <c r="H17" s="21">
        <v>23</v>
      </c>
      <c r="J17" s="9">
        <v>4256448440</v>
      </c>
      <c r="L17" s="9">
        <v>0</v>
      </c>
      <c r="N17" s="9">
        <v>4256448440</v>
      </c>
      <c r="P17" s="9">
        <v>12496717734</v>
      </c>
      <c r="R17" s="9">
        <v>0</v>
      </c>
      <c r="T17" s="9">
        <v>12496717734</v>
      </c>
    </row>
    <row r="18" spans="1:20" ht="21.75" customHeight="1" x14ac:dyDescent="0.2">
      <c r="A18" s="8" t="s">
        <v>147</v>
      </c>
      <c r="E18" s="8" t="s">
        <v>149</v>
      </c>
      <c r="H18" s="21">
        <v>23</v>
      </c>
      <c r="J18" s="9">
        <v>13851039369</v>
      </c>
      <c r="L18" s="9">
        <v>0</v>
      </c>
      <c r="N18" s="9">
        <v>13851039369</v>
      </c>
      <c r="P18" s="9">
        <v>39922866680</v>
      </c>
      <c r="R18" s="9">
        <v>0</v>
      </c>
      <c r="T18" s="9">
        <v>39922866680</v>
      </c>
    </row>
    <row r="19" spans="1:20" ht="21.75" customHeight="1" x14ac:dyDescent="0.2">
      <c r="A19" s="8" t="s">
        <v>138</v>
      </c>
      <c r="E19" s="8" t="s">
        <v>140</v>
      </c>
      <c r="H19" s="21">
        <v>23</v>
      </c>
      <c r="J19" s="9">
        <v>20936719100</v>
      </c>
      <c r="L19" s="9">
        <v>0</v>
      </c>
      <c r="N19" s="9">
        <v>20936719100</v>
      </c>
      <c r="P19" s="9">
        <v>60501662800</v>
      </c>
      <c r="R19" s="9">
        <v>0</v>
      </c>
      <c r="T19" s="9">
        <v>60501662800</v>
      </c>
    </row>
    <row r="20" spans="1:20" ht="21.75" customHeight="1" x14ac:dyDescent="0.2">
      <c r="A20" s="8" t="s">
        <v>144</v>
      </c>
      <c r="E20" s="8" t="s">
        <v>146</v>
      </c>
      <c r="H20" s="21">
        <v>20.5</v>
      </c>
      <c r="J20" s="9">
        <v>4320190913</v>
      </c>
      <c r="L20" s="9">
        <v>0</v>
      </c>
      <c r="N20" s="9">
        <v>4320190913</v>
      </c>
      <c r="P20" s="9">
        <v>12614391880</v>
      </c>
      <c r="R20" s="9">
        <v>0</v>
      </c>
      <c r="T20" s="9">
        <v>12614391880</v>
      </c>
    </row>
    <row r="21" spans="1:20" ht="21.75" customHeight="1" x14ac:dyDescent="0.2">
      <c r="A21" s="8" t="s">
        <v>132</v>
      </c>
      <c r="E21" s="8" t="s">
        <v>134</v>
      </c>
      <c r="H21" s="21">
        <v>23</v>
      </c>
      <c r="J21" s="9">
        <v>60383856224</v>
      </c>
      <c r="L21" s="9">
        <v>0</v>
      </c>
      <c r="N21" s="9">
        <v>60383856224</v>
      </c>
      <c r="P21" s="9">
        <v>179072829952</v>
      </c>
      <c r="R21" s="9">
        <v>0</v>
      </c>
      <c r="T21" s="9">
        <v>179072829952</v>
      </c>
    </row>
    <row r="22" spans="1:20" ht="21.75" customHeight="1" x14ac:dyDescent="0.2">
      <c r="A22" s="8" t="s">
        <v>141</v>
      </c>
      <c r="E22" s="8" t="s">
        <v>143</v>
      </c>
      <c r="H22" s="21">
        <v>20.5</v>
      </c>
      <c r="J22" s="9">
        <v>11133297305</v>
      </c>
      <c r="L22" s="9">
        <v>0</v>
      </c>
      <c r="N22" s="9">
        <v>11133297305</v>
      </c>
      <c r="P22" s="9">
        <v>32220870370</v>
      </c>
      <c r="R22" s="9">
        <v>0</v>
      </c>
      <c r="T22" s="9">
        <v>32220870370</v>
      </c>
    </row>
    <row r="23" spans="1:20" ht="21.75" customHeight="1" x14ac:dyDescent="0.2">
      <c r="A23" s="8" t="s">
        <v>135</v>
      </c>
      <c r="E23" s="8" t="s">
        <v>137</v>
      </c>
      <c r="H23" s="21">
        <v>18</v>
      </c>
      <c r="J23" s="9">
        <v>12588411457</v>
      </c>
      <c r="L23" s="9">
        <v>0</v>
      </c>
      <c r="N23" s="9">
        <v>12588411457</v>
      </c>
      <c r="P23" s="9">
        <v>37595140039</v>
      </c>
      <c r="R23" s="9">
        <v>0</v>
      </c>
      <c r="T23" s="9">
        <v>37595140039</v>
      </c>
    </row>
    <row r="24" spans="1:20" ht="21.75" customHeight="1" x14ac:dyDescent="0.2">
      <c r="A24" s="8" t="s">
        <v>119</v>
      </c>
      <c r="E24" s="8" t="s">
        <v>122</v>
      </c>
      <c r="H24" s="21">
        <v>19</v>
      </c>
      <c r="J24" s="9">
        <v>189304995433</v>
      </c>
      <c r="L24" s="9">
        <v>0</v>
      </c>
      <c r="N24" s="9">
        <v>189304995433</v>
      </c>
      <c r="P24" s="9">
        <v>548318432297</v>
      </c>
      <c r="R24" s="9">
        <v>0</v>
      </c>
      <c r="T24" s="9">
        <v>548318432297</v>
      </c>
    </row>
    <row r="25" spans="1:20" ht="21.75" customHeight="1" x14ac:dyDescent="0.2">
      <c r="A25" s="11" t="s">
        <v>231</v>
      </c>
      <c r="C25" s="27"/>
      <c r="E25" s="25" t="s">
        <v>265</v>
      </c>
      <c r="H25" s="26">
        <v>19</v>
      </c>
      <c r="J25" s="13">
        <v>0</v>
      </c>
      <c r="L25" s="13">
        <v>0</v>
      </c>
      <c r="N25" s="13">
        <v>0</v>
      </c>
      <c r="P25" s="13">
        <v>60457693460</v>
      </c>
      <c r="R25" s="13">
        <v>0</v>
      </c>
      <c r="T25" s="13">
        <v>60457693460</v>
      </c>
    </row>
    <row r="26" spans="1:20" ht="21.75" customHeight="1" x14ac:dyDescent="0.2">
      <c r="A26" s="15" t="s">
        <v>75</v>
      </c>
      <c r="C26" s="24"/>
      <c r="D26" s="27"/>
      <c r="E26" s="24"/>
      <c r="F26" s="27"/>
      <c r="G26" s="27"/>
      <c r="H26" s="24"/>
      <c r="J26" s="16">
        <v>657952505680</v>
      </c>
      <c r="L26" s="16">
        <v>0</v>
      </c>
      <c r="N26" s="16">
        <v>657952505680</v>
      </c>
      <c r="P26" s="16">
        <v>2098979079074</v>
      </c>
      <c r="R26" s="16">
        <v>0</v>
      </c>
      <c r="T26" s="16">
        <v>2098979079074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69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1D97F-0EF2-46CC-A803-2BFF3A6E1312}">
  <sheetPr>
    <pageSetUpPr fitToPage="1"/>
  </sheetPr>
  <dimension ref="A1:M17"/>
  <sheetViews>
    <sheetView rightToLeft="1" view="pageBreakPreview" zoomScaleNormal="100" zoomScaleSheetLayoutView="100" workbookViewId="0">
      <selection activeCell="A29" sqref="A29"/>
    </sheetView>
  </sheetViews>
  <sheetFormatPr defaultRowHeight="12.75" x14ac:dyDescent="0.2"/>
  <cols>
    <col min="1" max="1" width="35.42578125" bestFit="1" customWidth="1"/>
    <col min="2" max="2" width="1.28515625" customWidth="1"/>
    <col min="3" max="3" width="17.5703125" style="29" bestFit="1" customWidth="1"/>
    <col min="4" max="4" width="1.28515625" style="29" customWidth="1"/>
    <col min="5" max="5" width="14.42578125" style="29" bestFit="1" customWidth="1"/>
    <col min="6" max="6" width="1.28515625" style="29" customWidth="1"/>
    <col min="7" max="7" width="17.7109375" style="29" bestFit="1" customWidth="1"/>
    <col min="8" max="8" width="1.28515625" style="29" customWidth="1"/>
    <col min="9" max="9" width="17.5703125" style="29" bestFit="1" customWidth="1"/>
    <col min="10" max="10" width="1.28515625" style="29" customWidth="1"/>
    <col min="11" max="11" width="15.85546875" style="29" bestFit="1" customWidth="1"/>
    <col min="12" max="12" width="1.28515625" style="29" customWidth="1"/>
    <col min="13" max="13" width="17.7109375" style="29" bestFit="1" customWidth="1"/>
    <col min="14" max="14" width="1.28515625" customWidth="1"/>
  </cols>
  <sheetData>
    <row r="1" spans="1:13" ht="29.1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3" ht="21.75" customHeight="1" x14ac:dyDescent="0.2">
      <c r="A2" s="84" t="s">
        <v>194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ht="21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3" ht="14.45" customHeight="1" x14ac:dyDescent="0.2"/>
    <row r="5" spans="1:13" ht="14.45" customHeight="1" x14ac:dyDescent="0.2">
      <c r="A5" s="85" t="s">
        <v>266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14.45" customHeight="1" x14ac:dyDescent="0.2">
      <c r="A6" s="97" t="s">
        <v>197</v>
      </c>
      <c r="C6" s="86" t="s">
        <v>213</v>
      </c>
      <c r="D6" s="86"/>
      <c r="E6" s="86"/>
      <c r="F6" s="86"/>
      <c r="G6" s="86"/>
      <c r="I6" s="86" t="s">
        <v>214</v>
      </c>
      <c r="J6" s="86"/>
      <c r="K6" s="86"/>
      <c r="L6" s="86"/>
      <c r="M6" s="86"/>
    </row>
    <row r="7" spans="1:13" ht="29.1" customHeight="1" x14ac:dyDescent="0.2">
      <c r="A7" s="97"/>
      <c r="C7" s="59" t="s">
        <v>263</v>
      </c>
      <c r="D7" s="32"/>
      <c r="E7" s="59" t="s">
        <v>255</v>
      </c>
      <c r="F7" s="32"/>
      <c r="G7" s="59" t="s">
        <v>264</v>
      </c>
      <c r="I7" s="59" t="s">
        <v>263</v>
      </c>
      <c r="J7" s="32"/>
      <c r="K7" s="59" t="s">
        <v>255</v>
      </c>
      <c r="L7" s="32"/>
      <c r="M7" s="59" t="s">
        <v>264</v>
      </c>
    </row>
    <row r="8" spans="1:13" ht="21.75" customHeight="1" x14ac:dyDescent="0.2">
      <c r="A8" s="8" t="s">
        <v>280</v>
      </c>
      <c r="B8" s="60"/>
      <c r="C8" s="36">
        <v>17840</v>
      </c>
      <c r="D8" s="61"/>
      <c r="E8" s="36">
        <v>0</v>
      </c>
      <c r="F8" s="61"/>
      <c r="G8" s="36">
        <v>17840</v>
      </c>
      <c r="H8" s="61"/>
      <c r="I8" s="36">
        <v>27677843457</v>
      </c>
      <c r="J8" s="61"/>
      <c r="K8" s="36">
        <v>0</v>
      </c>
      <c r="L8" s="61"/>
      <c r="M8" s="36">
        <v>27677843457</v>
      </c>
    </row>
    <row r="9" spans="1:13" ht="21.75" customHeight="1" x14ac:dyDescent="0.2">
      <c r="A9" s="8" t="s">
        <v>281</v>
      </c>
      <c r="B9" s="60"/>
      <c r="C9" s="36">
        <v>83172399335</v>
      </c>
      <c r="D9" s="61"/>
      <c r="E9" s="36">
        <v>-426652273</v>
      </c>
      <c r="F9" s="61"/>
      <c r="G9" s="36">
        <v>83599051608</v>
      </c>
      <c r="H9" s="61"/>
      <c r="I9" s="36">
        <v>292917005882</v>
      </c>
      <c r="J9" s="61"/>
      <c r="K9" s="36">
        <v>956240008</v>
      </c>
      <c r="L9" s="61"/>
      <c r="M9" s="36">
        <v>291960765874</v>
      </c>
    </row>
    <row r="10" spans="1:13" ht="21.75" customHeight="1" x14ac:dyDescent="0.2">
      <c r="A10" s="8" t="s">
        <v>282</v>
      </c>
      <c r="B10" s="60"/>
      <c r="C10" s="36">
        <v>52130366876</v>
      </c>
      <c r="D10" s="61"/>
      <c r="E10" s="36">
        <v>23146871</v>
      </c>
      <c r="F10" s="61"/>
      <c r="G10" s="36">
        <v>52107220005</v>
      </c>
      <c r="H10" s="61"/>
      <c r="I10" s="36">
        <v>78209648913</v>
      </c>
      <c r="J10" s="61"/>
      <c r="K10" s="36">
        <v>45785392</v>
      </c>
      <c r="L10" s="61"/>
      <c r="M10" s="36">
        <v>78163863521</v>
      </c>
    </row>
    <row r="11" spans="1:13" ht="21.75" customHeight="1" x14ac:dyDescent="0.2">
      <c r="A11" s="8" t="s">
        <v>283</v>
      </c>
      <c r="B11" s="60"/>
      <c r="C11" s="36">
        <v>179430900918</v>
      </c>
      <c r="D11" s="61"/>
      <c r="E11" s="36">
        <v>112739331</v>
      </c>
      <c r="F11" s="61"/>
      <c r="G11" s="36">
        <v>179318161587</v>
      </c>
      <c r="H11" s="61"/>
      <c r="I11" s="36">
        <v>467494395072</v>
      </c>
      <c r="J11" s="61"/>
      <c r="K11" s="36">
        <v>1064600727</v>
      </c>
      <c r="L11" s="61"/>
      <c r="M11" s="36">
        <v>466429794345</v>
      </c>
    </row>
    <row r="12" spans="1:13" ht="21.75" customHeight="1" x14ac:dyDescent="0.2">
      <c r="A12" s="8" t="s">
        <v>284</v>
      </c>
      <c r="B12" s="60"/>
      <c r="C12" s="36">
        <v>595487649</v>
      </c>
      <c r="D12" s="61"/>
      <c r="E12" s="36">
        <v>-42770571</v>
      </c>
      <c r="F12" s="61"/>
      <c r="G12" s="36">
        <v>638258220</v>
      </c>
      <c r="H12" s="61"/>
      <c r="I12" s="36">
        <v>40515379049</v>
      </c>
      <c r="J12" s="61"/>
      <c r="K12" s="36">
        <v>1103206</v>
      </c>
      <c r="L12" s="61"/>
      <c r="M12" s="36">
        <v>40514275843</v>
      </c>
    </row>
    <row r="13" spans="1:13" ht="21.75" customHeight="1" x14ac:dyDescent="0.2">
      <c r="A13" s="8" t="s">
        <v>274</v>
      </c>
      <c r="B13" s="60"/>
      <c r="C13" s="36">
        <v>1562985</v>
      </c>
      <c r="D13" s="61"/>
      <c r="E13" s="36">
        <v>0</v>
      </c>
      <c r="F13" s="61"/>
      <c r="G13" s="36">
        <v>1562985</v>
      </c>
      <c r="H13" s="61"/>
      <c r="I13" s="36">
        <v>4575922</v>
      </c>
      <c r="J13" s="61"/>
      <c r="K13" s="36">
        <v>0</v>
      </c>
      <c r="L13" s="61"/>
      <c r="M13" s="36">
        <v>4575922</v>
      </c>
    </row>
    <row r="14" spans="1:13" ht="21.75" customHeight="1" x14ac:dyDescent="0.2">
      <c r="A14" s="8" t="s">
        <v>275</v>
      </c>
      <c r="B14" s="60"/>
      <c r="C14" s="36">
        <v>2389</v>
      </c>
      <c r="D14" s="61"/>
      <c r="E14" s="36">
        <v>0</v>
      </c>
      <c r="F14" s="61"/>
      <c r="G14" s="36">
        <v>2389</v>
      </c>
      <c r="H14" s="61"/>
      <c r="I14" s="36">
        <v>9746</v>
      </c>
      <c r="J14" s="61"/>
      <c r="K14" s="36">
        <v>0</v>
      </c>
      <c r="L14" s="61"/>
      <c r="M14" s="36">
        <v>9746</v>
      </c>
    </row>
    <row r="15" spans="1:13" ht="21.75" customHeight="1" x14ac:dyDescent="0.2">
      <c r="A15" s="8" t="s">
        <v>276</v>
      </c>
      <c r="B15" s="60"/>
      <c r="C15" s="36">
        <v>14010</v>
      </c>
      <c r="D15" s="61"/>
      <c r="E15" s="36">
        <v>0</v>
      </c>
      <c r="F15" s="61"/>
      <c r="G15" s="36">
        <v>14010</v>
      </c>
      <c r="H15" s="61"/>
      <c r="I15" s="36">
        <v>106769</v>
      </c>
      <c r="J15" s="61"/>
      <c r="K15" s="36">
        <v>0</v>
      </c>
      <c r="L15" s="61"/>
      <c r="M15" s="36">
        <v>106769</v>
      </c>
    </row>
    <row r="16" spans="1:13" ht="21.75" customHeight="1" x14ac:dyDescent="0.2">
      <c r="A16" s="8" t="s">
        <v>278</v>
      </c>
      <c r="B16" s="60"/>
      <c r="C16" s="36">
        <v>5847790357</v>
      </c>
      <c r="D16" s="61"/>
      <c r="E16" s="36">
        <v>0</v>
      </c>
      <c r="F16" s="61"/>
      <c r="G16" s="36">
        <v>5847790357</v>
      </c>
      <c r="H16" s="61"/>
      <c r="I16" s="36">
        <v>5847808716</v>
      </c>
      <c r="J16" s="61"/>
      <c r="K16" s="36">
        <v>0</v>
      </c>
      <c r="L16" s="61"/>
      <c r="M16" s="36">
        <v>5847808716</v>
      </c>
    </row>
    <row r="17" spans="1:13" ht="21.75" customHeight="1" thickBot="1" x14ac:dyDescent="0.25">
      <c r="A17" s="62" t="s">
        <v>75</v>
      </c>
      <c r="C17" s="37">
        <f>SUM(C8:C16)</f>
        <v>321178542359</v>
      </c>
      <c r="E17" s="37">
        <f>SUM(E8:E16)</f>
        <v>-333536642</v>
      </c>
      <c r="G17" s="37">
        <f>SUM(G8:G16)</f>
        <v>321512079001</v>
      </c>
      <c r="I17" s="37">
        <f>SUM(I8:I16)</f>
        <v>912666773526</v>
      </c>
      <c r="K17" s="37">
        <f>SUM(K8:K16)</f>
        <v>2067729333</v>
      </c>
      <c r="M17" s="37">
        <f>SUM(M8:M16)</f>
        <v>910599044193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1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rightToLeft="1" view="pageBreakPreview" zoomScale="110" zoomScaleNormal="100" zoomScaleSheetLayoutView="110" workbookViewId="0">
      <selection activeCell="X5" sqref="X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2" t="s">
        <v>267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3" t="s">
        <v>197</v>
      </c>
      <c r="C6" s="73" t="s">
        <v>213</v>
      </c>
      <c r="D6" s="73"/>
      <c r="E6" s="73"/>
      <c r="F6" s="73"/>
      <c r="G6" s="73"/>
      <c r="H6" s="73"/>
      <c r="I6" s="73"/>
      <c r="K6" s="73" t="s">
        <v>214</v>
      </c>
      <c r="L6" s="73"/>
      <c r="M6" s="73"/>
      <c r="N6" s="73"/>
      <c r="O6" s="73"/>
      <c r="P6" s="73"/>
      <c r="Q6" s="73"/>
      <c r="R6" s="73"/>
    </row>
    <row r="7" spans="1:18" ht="42" customHeight="1" x14ac:dyDescent="0.2">
      <c r="A7" s="73"/>
      <c r="C7" s="19" t="s">
        <v>13</v>
      </c>
      <c r="D7" s="3"/>
      <c r="E7" s="19" t="s">
        <v>268</v>
      </c>
      <c r="F7" s="3"/>
      <c r="G7" s="19" t="s">
        <v>269</v>
      </c>
      <c r="H7" s="3"/>
      <c r="I7" s="19" t="s">
        <v>270</v>
      </c>
      <c r="K7" s="19" t="s">
        <v>13</v>
      </c>
      <c r="L7" s="3"/>
      <c r="M7" s="19" t="s">
        <v>268</v>
      </c>
      <c r="N7" s="3"/>
      <c r="O7" s="19" t="s">
        <v>269</v>
      </c>
      <c r="P7" s="3"/>
      <c r="Q7" s="98" t="s">
        <v>270</v>
      </c>
      <c r="R7" s="98"/>
    </row>
    <row r="8" spans="1:18" ht="21.75" customHeight="1" x14ac:dyDescent="0.2">
      <c r="A8" s="5" t="s">
        <v>40</v>
      </c>
      <c r="C8" s="6">
        <v>563500</v>
      </c>
      <c r="E8" s="6">
        <v>5049439531</v>
      </c>
      <c r="G8" s="6">
        <v>4640896403</v>
      </c>
      <c r="I8" s="6">
        <v>408543128</v>
      </c>
      <c r="K8" s="6">
        <v>563500</v>
      </c>
      <c r="M8" s="6">
        <v>5049439531</v>
      </c>
      <c r="O8" s="6">
        <v>4640896403</v>
      </c>
      <c r="Q8" s="76">
        <v>408543128</v>
      </c>
      <c r="R8" s="76"/>
    </row>
    <row r="9" spans="1:18" ht="21.75" customHeight="1" x14ac:dyDescent="0.2">
      <c r="A9" s="8" t="s">
        <v>102</v>
      </c>
      <c r="C9" s="9">
        <v>28528000</v>
      </c>
      <c r="E9" s="9">
        <v>276664544000</v>
      </c>
      <c r="G9" s="9">
        <v>275551932000</v>
      </c>
      <c r="I9" s="9">
        <v>1112612000</v>
      </c>
      <c r="K9" s="9">
        <v>28528000</v>
      </c>
      <c r="M9" s="9">
        <v>276664544000</v>
      </c>
      <c r="O9" s="9">
        <v>275551932000</v>
      </c>
      <c r="Q9" s="78">
        <v>1112612000</v>
      </c>
      <c r="R9" s="78"/>
    </row>
    <row r="10" spans="1:18" ht="21.75" customHeight="1" x14ac:dyDescent="0.2">
      <c r="A10" s="8" t="s">
        <v>37</v>
      </c>
      <c r="C10" s="9">
        <v>827225</v>
      </c>
      <c r="E10" s="9">
        <v>769939075</v>
      </c>
      <c r="G10" s="9">
        <v>2250052000</v>
      </c>
      <c r="I10" s="9">
        <v>-1480112925</v>
      </c>
      <c r="K10" s="9">
        <v>827225</v>
      </c>
      <c r="M10" s="9">
        <v>769939075</v>
      </c>
      <c r="O10" s="9">
        <v>2250052000</v>
      </c>
      <c r="Q10" s="78">
        <v>-1480112925</v>
      </c>
      <c r="R10" s="78"/>
    </row>
    <row r="11" spans="1:18" ht="21.75" customHeight="1" x14ac:dyDescent="0.2">
      <c r="A11" s="8" t="s">
        <v>48</v>
      </c>
      <c r="C11" s="9">
        <v>2545078</v>
      </c>
      <c r="E11" s="9">
        <v>13106849622</v>
      </c>
      <c r="G11" s="9">
        <v>12498232811</v>
      </c>
      <c r="I11" s="9">
        <v>608616811</v>
      </c>
      <c r="K11" s="9">
        <v>2545078</v>
      </c>
      <c r="M11" s="9">
        <v>13106849622</v>
      </c>
      <c r="O11" s="9">
        <v>12498232811</v>
      </c>
      <c r="Q11" s="78">
        <v>608616811</v>
      </c>
      <c r="R11" s="78"/>
    </row>
    <row r="12" spans="1:18" ht="21.75" customHeight="1" x14ac:dyDescent="0.2">
      <c r="A12" s="8" t="s">
        <v>36</v>
      </c>
      <c r="C12" s="9">
        <v>454481</v>
      </c>
      <c r="E12" s="9">
        <v>459987222</v>
      </c>
      <c r="G12" s="9">
        <v>212242627</v>
      </c>
      <c r="I12" s="9">
        <v>247744595</v>
      </c>
      <c r="K12" s="9">
        <v>454481</v>
      </c>
      <c r="M12" s="9">
        <v>459987222</v>
      </c>
      <c r="O12" s="9">
        <v>212242627</v>
      </c>
      <c r="Q12" s="78">
        <v>247744595</v>
      </c>
      <c r="R12" s="78"/>
    </row>
    <row r="13" spans="1:18" ht="21.75" customHeight="1" x14ac:dyDescent="0.2">
      <c r="A13" s="8" t="s">
        <v>22</v>
      </c>
      <c r="C13" s="9">
        <v>14262536</v>
      </c>
      <c r="E13" s="9">
        <v>29035153422</v>
      </c>
      <c r="G13" s="9">
        <v>26309100770</v>
      </c>
      <c r="I13" s="9">
        <v>2726052652</v>
      </c>
      <c r="K13" s="9">
        <v>14262536</v>
      </c>
      <c r="M13" s="9">
        <v>29035153422</v>
      </c>
      <c r="O13" s="9">
        <v>26309100770</v>
      </c>
      <c r="Q13" s="78">
        <v>2726052652</v>
      </c>
      <c r="R13" s="78"/>
    </row>
    <row r="14" spans="1:18" ht="21.75" customHeight="1" x14ac:dyDescent="0.2">
      <c r="A14" s="8" t="s">
        <v>71</v>
      </c>
      <c r="C14" s="9">
        <v>7912015</v>
      </c>
      <c r="E14" s="9">
        <v>16209208821</v>
      </c>
      <c r="G14" s="9">
        <v>13412403972</v>
      </c>
      <c r="I14" s="9">
        <v>2796804849</v>
      </c>
      <c r="K14" s="9">
        <v>7912015</v>
      </c>
      <c r="M14" s="9">
        <v>16209208821</v>
      </c>
      <c r="O14" s="9">
        <v>13412403972</v>
      </c>
      <c r="Q14" s="78">
        <v>2796804849</v>
      </c>
      <c r="R14" s="78"/>
    </row>
    <row r="15" spans="1:18" ht="21.75" customHeight="1" x14ac:dyDescent="0.2">
      <c r="A15" s="8" t="s">
        <v>223</v>
      </c>
      <c r="C15" s="9">
        <v>0</v>
      </c>
      <c r="E15" s="9">
        <v>0</v>
      </c>
      <c r="G15" s="9">
        <v>0</v>
      </c>
      <c r="I15" s="9">
        <v>0</v>
      </c>
      <c r="K15" s="9">
        <v>1075000</v>
      </c>
      <c r="M15" s="9">
        <v>138892289362</v>
      </c>
      <c r="O15" s="9">
        <v>139528614500</v>
      </c>
      <c r="Q15" s="78">
        <v>-636325138</v>
      </c>
      <c r="R15" s="78"/>
    </row>
    <row r="16" spans="1:18" ht="21.75" customHeight="1" x14ac:dyDescent="0.2">
      <c r="A16" s="8" t="s">
        <v>219</v>
      </c>
      <c r="C16" s="9">
        <v>0</v>
      </c>
      <c r="E16" s="9">
        <v>0</v>
      </c>
      <c r="G16" s="9">
        <v>0</v>
      </c>
      <c r="I16" s="9">
        <v>0</v>
      </c>
      <c r="K16" s="9">
        <v>56389215</v>
      </c>
      <c r="M16" s="9">
        <v>152927551080</v>
      </c>
      <c r="O16" s="9">
        <v>34914875653</v>
      </c>
      <c r="Q16" s="78">
        <v>118012675427</v>
      </c>
      <c r="R16" s="78"/>
    </row>
    <row r="17" spans="1:18" ht="21.75" customHeight="1" x14ac:dyDescent="0.2">
      <c r="A17" s="8" t="s">
        <v>224</v>
      </c>
      <c r="C17" s="9">
        <v>0</v>
      </c>
      <c r="E17" s="9">
        <v>0</v>
      </c>
      <c r="G17" s="9">
        <v>0</v>
      </c>
      <c r="I17" s="9">
        <v>0</v>
      </c>
      <c r="K17" s="9">
        <v>49480</v>
      </c>
      <c r="M17" s="9">
        <v>24168476901</v>
      </c>
      <c r="O17" s="9">
        <v>24201773779</v>
      </c>
      <c r="Q17" s="78">
        <v>-33296878</v>
      </c>
      <c r="R17" s="78"/>
    </row>
    <row r="18" spans="1:18" ht="21.75" customHeight="1" x14ac:dyDescent="0.2">
      <c r="A18" s="8" t="s">
        <v>225</v>
      </c>
      <c r="C18" s="9">
        <v>0</v>
      </c>
      <c r="E18" s="9">
        <v>0</v>
      </c>
      <c r="G18" s="9">
        <v>0</v>
      </c>
      <c r="I18" s="9">
        <v>0</v>
      </c>
      <c r="K18" s="9">
        <v>19026</v>
      </c>
      <c r="M18" s="9">
        <v>23981582621</v>
      </c>
      <c r="O18" s="9">
        <v>24134024376</v>
      </c>
      <c r="Q18" s="78">
        <v>-152441755</v>
      </c>
      <c r="R18" s="78"/>
    </row>
    <row r="19" spans="1:18" ht="21.75" customHeight="1" x14ac:dyDescent="0.2">
      <c r="A19" s="8" t="s">
        <v>226</v>
      </c>
      <c r="C19" s="9">
        <v>0</v>
      </c>
      <c r="E19" s="9">
        <v>0</v>
      </c>
      <c r="G19" s="9">
        <v>0</v>
      </c>
      <c r="I19" s="9">
        <v>0</v>
      </c>
      <c r="K19" s="9">
        <v>1537000</v>
      </c>
      <c r="M19" s="9">
        <v>88853972608</v>
      </c>
      <c r="O19" s="9">
        <v>94923276214</v>
      </c>
      <c r="Q19" s="78">
        <v>-6069303606</v>
      </c>
      <c r="R19" s="78"/>
    </row>
    <row r="20" spans="1:18" ht="21.75" customHeight="1" x14ac:dyDescent="0.2">
      <c r="A20" s="11" t="s">
        <v>231</v>
      </c>
      <c r="C20" s="24">
        <v>0</v>
      </c>
      <c r="E20" s="13">
        <v>0</v>
      </c>
      <c r="G20" s="13">
        <v>0</v>
      </c>
      <c r="I20" s="13">
        <v>0</v>
      </c>
      <c r="K20" s="24">
        <v>1380000</v>
      </c>
      <c r="M20" s="13">
        <v>1380000000000</v>
      </c>
      <c r="O20" s="13">
        <v>1379249625000</v>
      </c>
      <c r="Q20" s="87">
        <v>750375000</v>
      </c>
      <c r="R20" s="87"/>
    </row>
    <row r="21" spans="1:18" ht="21.75" customHeight="1" x14ac:dyDescent="0.2">
      <c r="A21" s="15" t="s">
        <v>75</v>
      </c>
      <c r="C21" s="24"/>
      <c r="E21" s="16">
        <v>341295121693</v>
      </c>
      <c r="G21" s="16">
        <v>334874860583</v>
      </c>
      <c r="I21" s="16">
        <v>6420261110</v>
      </c>
      <c r="K21" s="24"/>
      <c r="M21" s="16">
        <v>2150118994265</v>
      </c>
      <c r="O21" s="16">
        <v>2031827050105</v>
      </c>
      <c r="Q21" s="99">
        <v>118291944160</v>
      </c>
      <c r="R21" s="99"/>
    </row>
  </sheetData>
  <mergeCells count="22">
    <mergeCell ref="Q18:R18"/>
    <mergeCell ref="Q19:R19"/>
    <mergeCell ref="Q20:R20"/>
    <mergeCell ref="Q21:R21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83"/>
  <sheetViews>
    <sheetView rightToLeft="1" view="pageBreakPreview" zoomScale="110" zoomScaleNormal="100" zoomScaleSheetLayoutView="110" workbookViewId="0">
      <selection activeCell="V71" sqref="V71"/>
    </sheetView>
  </sheetViews>
  <sheetFormatPr defaultRowHeight="12.75" x14ac:dyDescent="0.2"/>
  <cols>
    <col min="1" max="1" width="28.85546875" bestFit="1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8.7109375" bestFit="1" customWidth="1"/>
    <col min="8" max="8" width="1.28515625" customWidth="1"/>
    <col min="9" max="9" width="27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8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8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1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</row>
    <row r="4" spans="1:18" ht="14.45" customHeight="1" x14ac:dyDescent="0.2"/>
    <row r="5" spans="1:18" ht="14.45" customHeight="1" x14ac:dyDescent="0.2">
      <c r="A5" s="72" t="s">
        <v>271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</row>
    <row r="6" spans="1:18" ht="14.45" customHeight="1" x14ac:dyDescent="0.2">
      <c r="A6" s="73" t="s">
        <v>197</v>
      </c>
      <c r="C6" s="73" t="s">
        <v>213</v>
      </c>
      <c r="D6" s="73"/>
      <c r="E6" s="73"/>
      <c r="F6" s="73"/>
      <c r="G6" s="73"/>
      <c r="H6" s="73"/>
      <c r="I6" s="73"/>
      <c r="K6" s="73" t="s">
        <v>214</v>
      </c>
      <c r="L6" s="73"/>
      <c r="M6" s="73"/>
      <c r="N6" s="73"/>
      <c r="O6" s="73"/>
      <c r="P6" s="73"/>
      <c r="Q6" s="73"/>
      <c r="R6" s="73"/>
    </row>
    <row r="7" spans="1:18" ht="38.25" customHeight="1" x14ac:dyDescent="0.2">
      <c r="A7" s="73"/>
      <c r="C7" s="19" t="s">
        <v>13</v>
      </c>
      <c r="D7" s="3"/>
      <c r="E7" s="19" t="s">
        <v>15</v>
      </c>
      <c r="F7" s="3"/>
      <c r="G7" s="19" t="s">
        <v>269</v>
      </c>
      <c r="H7" s="3"/>
      <c r="I7" s="19" t="s">
        <v>272</v>
      </c>
      <c r="K7" s="19" t="s">
        <v>13</v>
      </c>
      <c r="L7" s="3"/>
      <c r="M7" s="19" t="s">
        <v>15</v>
      </c>
      <c r="N7" s="3"/>
      <c r="O7" s="19" t="s">
        <v>269</v>
      </c>
      <c r="P7" s="3"/>
      <c r="Q7" s="98" t="s">
        <v>272</v>
      </c>
      <c r="R7" s="98"/>
    </row>
    <row r="8" spans="1:18" ht="21.75" customHeight="1" x14ac:dyDescent="0.2">
      <c r="A8" s="5" t="s">
        <v>26</v>
      </c>
      <c r="C8" s="6">
        <v>2888808</v>
      </c>
      <c r="E8" s="6">
        <v>14848353523</v>
      </c>
      <c r="G8" s="6">
        <v>8863148473</v>
      </c>
      <c r="I8" s="6">
        <v>5985205050</v>
      </c>
      <c r="K8" s="6">
        <v>2888808</v>
      </c>
      <c r="M8" s="6">
        <v>14848353523</v>
      </c>
      <c r="O8" s="6">
        <v>8863148473</v>
      </c>
      <c r="Q8" s="76">
        <v>5985205050</v>
      </c>
      <c r="R8" s="76"/>
    </row>
    <row r="9" spans="1:18" ht="21.75" customHeight="1" x14ac:dyDescent="0.2">
      <c r="A9" s="8" t="s">
        <v>52</v>
      </c>
      <c r="C9" s="9">
        <v>10000</v>
      </c>
      <c r="E9" s="9">
        <v>6876431</v>
      </c>
      <c r="G9" s="9">
        <v>6876431</v>
      </c>
      <c r="I9" s="9">
        <v>0</v>
      </c>
      <c r="K9" s="9">
        <v>10000</v>
      </c>
      <c r="M9" s="9">
        <v>6876431</v>
      </c>
      <c r="O9" s="9">
        <v>6876431</v>
      </c>
      <c r="Q9" s="78">
        <v>0</v>
      </c>
      <c r="R9" s="78"/>
    </row>
    <row r="10" spans="1:18" ht="21.75" customHeight="1" x14ac:dyDescent="0.2">
      <c r="A10" s="8" t="s">
        <v>63</v>
      </c>
      <c r="C10" s="9">
        <v>10000</v>
      </c>
      <c r="E10" s="9">
        <v>4306451</v>
      </c>
      <c r="G10" s="9">
        <v>4306451</v>
      </c>
      <c r="I10" s="9">
        <v>0</v>
      </c>
      <c r="K10" s="9">
        <v>10000</v>
      </c>
      <c r="M10" s="9">
        <v>4306451</v>
      </c>
      <c r="O10" s="9">
        <v>4306451</v>
      </c>
      <c r="Q10" s="78">
        <v>0</v>
      </c>
      <c r="R10" s="78"/>
    </row>
    <row r="11" spans="1:18" ht="21.75" customHeight="1" x14ac:dyDescent="0.2">
      <c r="A11" s="8" t="s">
        <v>56</v>
      </c>
      <c r="C11" s="9">
        <v>10000</v>
      </c>
      <c r="E11" s="9">
        <v>5973465</v>
      </c>
      <c r="G11" s="9">
        <v>5973465</v>
      </c>
      <c r="I11" s="9">
        <v>0</v>
      </c>
      <c r="K11" s="9">
        <v>10000</v>
      </c>
      <c r="M11" s="9">
        <v>5973465</v>
      </c>
      <c r="O11" s="9">
        <v>5973465</v>
      </c>
      <c r="Q11" s="78">
        <v>0</v>
      </c>
      <c r="R11" s="78"/>
    </row>
    <row r="12" spans="1:18" ht="21.75" customHeight="1" x14ac:dyDescent="0.2">
      <c r="A12" s="8" t="s">
        <v>24</v>
      </c>
      <c r="C12" s="9">
        <v>5060069</v>
      </c>
      <c r="E12" s="9">
        <v>45991944746</v>
      </c>
      <c r="G12" s="9">
        <v>26008545173</v>
      </c>
      <c r="I12" s="9">
        <v>19983399573</v>
      </c>
      <c r="K12" s="9">
        <v>5060069</v>
      </c>
      <c r="M12" s="9">
        <v>45991944746</v>
      </c>
      <c r="O12" s="9">
        <v>25935457125</v>
      </c>
      <c r="Q12" s="78">
        <v>20056487621</v>
      </c>
      <c r="R12" s="78"/>
    </row>
    <row r="13" spans="1:18" ht="21.75" customHeight="1" x14ac:dyDescent="0.2">
      <c r="A13" s="8" t="s">
        <v>34</v>
      </c>
      <c r="C13" s="9">
        <v>257779272</v>
      </c>
      <c r="E13" s="9">
        <v>551475992018</v>
      </c>
      <c r="G13" s="9">
        <v>460160162171</v>
      </c>
      <c r="I13" s="9">
        <v>91315829847</v>
      </c>
      <c r="K13" s="9">
        <v>257779272</v>
      </c>
      <c r="M13" s="9">
        <v>551475992018</v>
      </c>
      <c r="O13" s="9">
        <v>564220727942</v>
      </c>
      <c r="Q13" s="78">
        <v>-12744735923</v>
      </c>
      <c r="R13" s="78"/>
    </row>
    <row r="14" spans="1:18" ht="21.75" customHeight="1" x14ac:dyDescent="0.2">
      <c r="A14" s="8" t="s">
        <v>72</v>
      </c>
      <c r="C14" s="9">
        <v>30228396</v>
      </c>
      <c r="E14" s="9">
        <v>661983702111</v>
      </c>
      <c r="G14" s="9">
        <v>426825014999</v>
      </c>
      <c r="I14" s="9">
        <v>235158687112</v>
      </c>
      <c r="K14" s="9">
        <v>30228396</v>
      </c>
      <c r="M14" s="9">
        <v>661983702111</v>
      </c>
      <c r="O14" s="9">
        <v>410927807835</v>
      </c>
      <c r="Q14" s="78">
        <v>251055894276</v>
      </c>
      <c r="R14" s="78"/>
    </row>
    <row r="15" spans="1:18" ht="21.75" customHeight="1" x14ac:dyDescent="0.2">
      <c r="A15" s="8" t="s">
        <v>105</v>
      </c>
      <c r="C15" s="9">
        <v>2500000</v>
      </c>
      <c r="E15" s="9">
        <v>54222500750</v>
      </c>
      <c r="G15" s="9">
        <v>40257195000</v>
      </c>
      <c r="I15" s="9">
        <v>13965305750</v>
      </c>
      <c r="K15" s="9">
        <v>2500000</v>
      </c>
      <c r="M15" s="9">
        <v>54222500750</v>
      </c>
      <c r="O15" s="9">
        <v>42382296000</v>
      </c>
      <c r="Q15" s="78">
        <v>11840204750</v>
      </c>
      <c r="R15" s="78"/>
    </row>
    <row r="16" spans="1:18" ht="21.75" customHeight="1" x14ac:dyDescent="0.2">
      <c r="A16" s="8" t="s">
        <v>62</v>
      </c>
      <c r="C16" s="9">
        <v>10000</v>
      </c>
      <c r="E16" s="9">
        <v>5080422</v>
      </c>
      <c r="G16" s="9">
        <v>5080422</v>
      </c>
      <c r="I16" s="9">
        <v>0</v>
      </c>
      <c r="K16" s="9">
        <v>10000</v>
      </c>
      <c r="M16" s="9">
        <v>5080422</v>
      </c>
      <c r="O16" s="9">
        <v>5080422</v>
      </c>
      <c r="Q16" s="78">
        <v>0</v>
      </c>
      <c r="R16" s="78"/>
    </row>
    <row r="17" spans="1:18" ht="21.75" customHeight="1" x14ac:dyDescent="0.2">
      <c r="A17" s="8" t="s">
        <v>55</v>
      </c>
      <c r="C17" s="9">
        <v>10000</v>
      </c>
      <c r="E17" s="9">
        <v>12909432</v>
      </c>
      <c r="G17" s="9">
        <v>12909432</v>
      </c>
      <c r="I17" s="9">
        <v>0</v>
      </c>
      <c r="K17" s="9">
        <v>10000</v>
      </c>
      <c r="M17" s="9">
        <v>12909432</v>
      </c>
      <c r="O17" s="9">
        <v>12909432</v>
      </c>
      <c r="Q17" s="78">
        <v>0</v>
      </c>
      <c r="R17" s="78"/>
    </row>
    <row r="18" spans="1:18" ht="21.75" customHeight="1" x14ac:dyDescent="0.2">
      <c r="A18" s="8" t="s">
        <v>23</v>
      </c>
      <c r="C18" s="9">
        <v>21712602</v>
      </c>
      <c r="E18" s="9">
        <v>46105794075</v>
      </c>
      <c r="G18" s="9">
        <v>37367900524</v>
      </c>
      <c r="I18" s="9">
        <v>8737893551</v>
      </c>
      <c r="K18" s="9">
        <v>21712602</v>
      </c>
      <c r="M18" s="9">
        <v>46105794075</v>
      </c>
      <c r="O18" s="9">
        <v>38713661125</v>
      </c>
      <c r="Q18" s="78">
        <v>7392132950</v>
      </c>
      <c r="R18" s="78"/>
    </row>
    <row r="19" spans="1:18" ht="21.75" customHeight="1" x14ac:dyDescent="0.2">
      <c r="A19" s="8" t="s">
        <v>51</v>
      </c>
      <c r="C19" s="9">
        <v>10000</v>
      </c>
      <c r="E19" s="9">
        <v>12066003</v>
      </c>
      <c r="G19" s="9">
        <v>12066003</v>
      </c>
      <c r="I19" s="9">
        <v>0</v>
      </c>
      <c r="K19" s="9">
        <v>10000</v>
      </c>
      <c r="M19" s="9">
        <v>12066003</v>
      </c>
      <c r="O19" s="9">
        <v>12066003</v>
      </c>
      <c r="Q19" s="78">
        <v>0</v>
      </c>
      <c r="R19" s="78"/>
    </row>
    <row r="20" spans="1:18" ht="21.75" customHeight="1" x14ac:dyDescent="0.2">
      <c r="A20" s="8" t="s">
        <v>57</v>
      </c>
      <c r="C20" s="9">
        <v>10000</v>
      </c>
      <c r="E20" s="9">
        <v>13385722</v>
      </c>
      <c r="G20" s="9">
        <v>13385722</v>
      </c>
      <c r="I20" s="9">
        <v>0</v>
      </c>
      <c r="K20" s="9">
        <v>10000</v>
      </c>
      <c r="M20" s="9">
        <v>13385722</v>
      </c>
      <c r="O20" s="9">
        <v>13385722</v>
      </c>
      <c r="Q20" s="78">
        <v>0</v>
      </c>
      <c r="R20" s="78"/>
    </row>
    <row r="21" spans="1:18" ht="21.75" customHeight="1" x14ac:dyDescent="0.2">
      <c r="A21" s="8" t="s">
        <v>41</v>
      </c>
      <c r="C21" s="9">
        <v>10000</v>
      </c>
      <c r="E21" s="9">
        <v>6836740</v>
      </c>
      <c r="G21" s="9">
        <v>6836740</v>
      </c>
      <c r="I21" s="9">
        <v>0</v>
      </c>
      <c r="K21" s="9">
        <v>10000</v>
      </c>
      <c r="M21" s="9">
        <v>6836740</v>
      </c>
      <c r="O21" s="9">
        <v>6836740</v>
      </c>
      <c r="Q21" s="78">
        <v>0</v>
      </c>
      <c r="R21" s="78"/>
    </row>
    <row r="22" spans="1:18" ht="21.75" customHeight="1" x14ac:dyDescent="0.2">
      <c r="A22" s="8" t="s">
        <v>70</v>
      </c>
      <c r="C22" s="9">
        <v>3883867</v>
      </c>
      <c r="E22" s="9">
        <v>19153608199</v>
      </c>
      <c r="G22" s="9">
        <v>13060679715</v>
      </c>
      <c r="I22" s="9">
        <v>6092928484</v>
      </c>
      <c r="K22" s="9">
        <v>3883867</v>
      </c>
      <c r="M22" s="9">
        <v>19153608199</v>
      </c>
      <c r="O22" s="9">
        <v>13685002558</v>
      </c>
      <c r="Q22" s="78">
        <v>5468605641</v>
      </c>
      <c r="R22" s="78"/>
    </row>
    <row r="23" spans="1:18" ht="21.75" customHeight="1" x14ac:dyDescent="0.2">
      <c r="A23" s="8" t="s">
        <v>25</v>
      </c>
      <c r="C23" s="9">
        <v>8120000</v>
      </c>
      <c r="E23" s="9">
        <v>93383323516</v>
      </c>
      <c r="G23" s="9">
        <v>55917192856</v>
      </c>
      <c r="I23" s="9">
        <v>37466130660</v>
      </c>
      <c r="K23" s="9">
        <v>8120000</v>
      </c>
      <c r="M23" s="9">
        <v>93383323516</v>
      </c>
      <c r="O23" s="9">
        <v>55917192856</v>
      </c>
      <c r="Q23" s="78">
        <v>37466130660</v>
      </c>
      <c r="R23" s="78"/>
    </row>
    <row r="24" spans="1:18" ht="21.75" customHeight="1" x14ac:dyDescent="0.2">
      <c r="A24" s="8" t="s">
        <v>42</v>
      </c>
      <c r="C24" s="9">
        <v>10000</v>
      </c>
      <c r="E24" s="9">
        <v>9148729</v>
      </c>
      <c r="G24" s="9">
        <v>9148729</v>
      </c>
      <c r="I24" s="9">
        <v>0</v>
      </c>
      <c r="K24" s="9">
        <v>10000</v>
      </c>
      <c r="M24" s="9">
        <v>9148729</v>
      </c>
      <c r="O24" s="9">
        <v>9148729</v>
      </c>
      <c r="Q24" s="78">
        <v>0</v>
      </c>
      <c r="R24" s="78"/>
    </row>
    <row r="25" spans="1:18" ht="21.75" customHeight="1" x14ac:dyDescent="0.2">
      <c r="A25" s="8" t="s">
        <v>106</v>
      </c>
      <c r="C25" s="9">
        <v>3626000</v>
      </c>
      <c r="E25" s="9">
        <v>69799135898</v>
      </c>
      <c r="G25" s="9">
        <v>61995842847</v>
      </c>
      <c r="I25" s="9">
        <v>7803293051</v>
      </c>
      <c r="K25" s="9">
        <v>3626000</v>
      </c>
      <c r="M25" s="9">
        <v>69799135898</v>
      </c>
      <c r="O25" s="9">
        <v>61995842847</v>
      </c>
      <c r="Q25" s="78">
        <v>7803293051</v>
      </c>
      <c r="R25" s="78"/>
    </row>
    <row r="26" spans="1:18" ht="21.75" customHeight="1" x14ac:dyDescent="0.2">
      <c r="A26" s="8" t="s">
        <v>22</v>
      </c>
      <c r="C26" s="9">
        <v>8394451</v>
      </c>
      <c r="E26" s="9">
        <v>17083931444</v>
      </c>
      <c r="G26" s="9">
        <v>13776035088</v>
      </c>
      <c r="I26" s="9">
        <v>3307896356</v>
      </c>
      <c r="K26" s="9">
        <v>8394451</v>
      </c>
      <c r="M26" s="9">
        <v>17083931444</v>
      </c>
      <c r="O26" s="9">
        <v>15484655573</v>
      </c>
      <c r="Q26" s="78">
        <v>1599275871</v>
      </c>
      <c r="R26" s="78"/>
    </row>
    <row r="27" spans="1:18" ht="21.75" customHeight="1" x14ac:dyDescent="0.2">
      <c r="A27" s="8" t="s">
        <v>107</v>
      </c>
      <c r="C27" s="9">
        <v>14000000</v>
      </c>
      <c r="E27" s="9">
        <v>202756400000</v>
      </c>
      <c r="G27" s="9">
        <v>247530606400</v>
      </c>
      <c r="I27" s="9">
        <v>-44774206399</v>
      </c>
      <c r="K27" s="9">
        <v>14000000</v>
      </c>
      <c r="M27" s="9">
        <v>202756400000</v>
      </c>
      <c r="O27" s="9">
        <v>233169860000</v>
      </c>
      <c r="Q27" s="78">
        <v>-30413459999</v>
      </c>
      <c r="R27" s="78"/>
    </row>
    <row r="28" spans="1:18" ht="21.75" customHeight="1" x14ac:dyDescent="0.2">
      <c r="A28" s="8" t="s">
        <v>74</v>
      </c>
      <c r="C28" s="9">
        <v>3200000</v>
      </c>
      <c r="E28" s="9">
        <v>53979488000</v>
      </c>
      <c r="G28" s="9">
        <v>50106030612</v>
      </c>
      <c r="I28" s="9">
        <v>3873457387</v>
      </c>
      <c r="K28" s="9">
        <v>3200000</v>
      </c>
      <c r="M28" s="9">
        <v>53979488000</v>
      </c>
      <c r="O28" s="9">
        <v>50106030612</v>
      </c>
      <c r="Q28" s="78">
        <v>3873457387</v>
      </c>
      <c r="R28" s="78"/>
    </row>
    <row r="29" spans="1:18" ht="21.75" customHeight="1" x14ac:dyDescent="0.2">
      <c r="A29" s="8" t="s">
        <v>35</v>
      </c>
      <c r="C29" s="9">
        <v>8180671</v>
      </c>
      <c r="E29" s="9">
        <v>18077526438</v>
      </c>
      <c r="G29" s="9">
        <v>14684438853</v>
      </c>
      <c r="I29" s="9">
        <v>3393087585</v>
      </c>
      <c r="K29" s="9">
        <v>8180671</v>
      </c>
      <c r="M29" s="9">
        <v>18077526438</v>
      </c>
      <c r="O29" s="9">
        <v>13494271108</v>
      </c>
      <c r="Q29" s="78">
        <v>4583255330</v>
      </c>
      <c r="R29" s="78"/>
    </row>
    <row r="30" spans="1:18" ht="21.75" customHeight="1" x14ac:dyDescent="0.2">
      <c r="A30" s="8" t="s">
        <v>44</v>
      </c>
      <c r="C30" s="9">
        <v>10000</v>
      </c>
      <c r="E30" s="9">
        <v>4286606</v>
      </c>
      <c r="G30" s="9">
        <v>4286606</v>
      </c>
      <c r="I30" s="9">
        <v>0</v>
      </c>
      <c r="K30" s="9">
        <v>10000</v>
      </c>
      <c r="M30" s="9">
        <v>4286606</v>
      </c>
      <c r="O30" s="9">
        <v>4286606</v>
      </c>
      <c r="Q30" s="78">
        <v>0</v>
      </c>
      <c r="R30" s="78"/>
    </row>
    <row r="31" spans="1:18" ht="21.75" customHeight="1" x14ac:dyDescent="0.2">
      <c r="A31" s="8" t="s">
        <v>31</v>
      </c>
      <c r="C31" s="9">
        <v>417915</v>
      </c>
      <c r="E31" s="9">
        <v>24321246924</v>
      </c>
      <c r="G31" s="9">
        <v>15127691181</v>
      </c>
      <c r="I31" s="9">
        <v>9193555743</v>
      </c>
      <c r="K31" s="9">
        <v>417915</v>
      </c>
      <c r="M31" s="9">
        <v>24321246924</v>
      </c>
      <c r="O31" s="9">
        <v>18909613977</v>
      </c>
      <c r="Q31" s="78">
        <v>5411632947</v>
      </c>
      <c r="R31" s="78"/>
    </row>
    <row r="32" spans="1:18" ht="21.75" customHeight="1" x14ac:dyDescent="0.2">
      <c r="A32" s="8" t="s">
        <v>30</v>
      </c>
      <c r="C32" s="9">
        <v>621899</v>
      </c>
      <c r="E32" s="9">
        <v>9527896168</v>
      </c>
      <c r="G32" s="9">
        <v>6646077832</v>
      </c>
      <c r="I32" s="9">
        <v>2881818336</v>
      </c>
      <c r="K32" s="9">
        <v>621899</v>
      </c>
      <c r="M32" s="9">
        <v>9527896168</v>
      </c>
      <c r="O32" s="9">
        <v>6436266647</v>
      </c>
      <c r="Q32" s="78">
        <v>3091629521</v>
      </c>
      <c r="R32" s="78"/>
    </row>
    <row r="33" spans="1:18" ht="21.75" customHeight="1" x14ac:dyDescent="0.2">
      <c r="A33" s="8" t="s">
        <v>43</v>
      </c>
      <c r="C33" s="9">
        <v>10000</v>
      </c>
      <c r="E33" s="9">
        <v>4266761</v>
      </c>
      <c r="G33" s="9">
        <v>4266761</v>
      </c>
      <c r="I33" s="9">
        <v>0</v>
      </c>
      <c r="K33" s="9">
        <v>10000</v>
      </c>
      <c r="M33" s="9">
        <v>4266761</v>
      </c>
      <c r="O33" s="9">
        <v>4266761</v>
      </c>
      <c r="Q33" s="78">
        <v>0</v>
      </c>
      <c r="R33" s="78"/>
    </row>
    <row r="34" spans="1:18" ht="21.75" customHeight="1" x14ac:dyDescent="0.2">
      <c r="A34" s="8" t="s">
        <v>46</v>
      </c>
      <c r="C34" s="9">
        <v>29700000</v>
      </c>
      <c r="E34" s="9">
        <v>60384888531</v>
      </c>
      <c r="G34" s="9">
        <v>47152670400</v>
      </c>
      <c r="I34" s="9">
        <v>13232218131</v>
      </c>
      <c r="K34" s="9">
        <v>29700000</v>
      </c>
      <c r="M34" s="9">
        <v>60384888531</v>
      </c>
      <c r="O34" s="9">
        <v>48302016741</v>
      </c>
      <c r="Q34" s="78">
        <v>12082871790</v>
      </c>
      <c r="R34" s="78"/>
    </row>
    <row r="35" spans="1:18" ht="21.75" customHeight="1" x14ac:dyDescent="0.2">
      <c r="A35" s="8" t="s">
        <v>64</v>
      </c>
      <c r="C35" s="9">
        <v>10000</v>
      </c>
      <c r="E35" s="9">
        <v>12016389</v>
      </c>
      <c r="G35" s="9">
        <v>12016389</v>
      </c>
      <c r="I35" s="9">
        <v>0</v>
      </c>
      <c r="K35" s="9">
        <v>10000</v>
      </c>
      <c r="M35" s="9">
        <v>12016389</v>
      </c>
      <c r="O35" s="9">
        <v>12016389</v>
      </c>
      <c r="Q35" s="78">
        <v>0</v>
      </c>
      <c r="R35" s="78"/>
    </row>
    <row r="36" spans="1:18" ht="21.75" customHeight="1" x14ac:dyDescent="0.2">
      <c r="A36" s="8" t="s">
        <v>47</v>
      </c>
      <c r="C36" s="9">
        <v>4400000</v>
      </c>
      <c r="E36" s="9">
        <v>65620799640</v>
      </c>
      <c r="G36" s="9">
        <v>47432093632</v>
      </c>
      <c r="I36" s="9">
        <v>18188706008</v>
      </c>
      <c r="K36" s="9">
        <v>4400000</v>
      </c>
      <c r="M36" s="9">
        <v>65620799640</v>
      </c>
      <c r="O36" s="9">
        <v>59290117040</v>
      </c>
      <c r="Q36" s="78">
        <v>6330682599</v>
      </c>
      <c r="R36" s="78"/>
    </row>
    <row r="37" spans="1:18" ht="21.75" customHeight="1" x14ac:dyDescent="0.2">
      <c r="A37" s="8" t="s">
        <v>68</v>
      </c>
      <c r="C37" s="9">
        <v>13599999</v>
      </c>
      <c r="E37" s="9">
        <v>17232950276</v>
      </c>
      <c r="G37" s="9">
        <v>11538114711</v>
      </c>
      <c r="I37" s="9">
        <v>5694835565</v>
      </c>
      <c r="K37" s="9">
        <v>13599999</v>
      </c>
      <c r="M37" s="9">
        <v>17232950276</v>
      </c>
      <c r="O37" s="9">
        <v>13562345362</v>
      </c>
      <c r="Q37" s="78">
        <v>3670604914</v>
      </c>
      <c r="R37" s="78"/>
    </row>
    <row r="38" spans="1:18" ht="21.75" customHeight="1" x14ac:dyDescent="0.2">
      <c r="A38" s="8" t="s">
        <v>65</v>
      </c>
      <c r="C38" s="9">
        <v>2435277</v>
      </c>
      <c r="E38" s="9">
        <v>30350640998</v>
      </c>
      <c r="G38" s="9">
        <v>20298199393</v>
      </c>
      <c r="I38" s="9">
        <v>10052441605</v>
      </c>
      <c r="K38" s="9">
        <v>2435277</v>
      </c>
      <c r="M38" s="9">
        <v>30350640998</v>
      </c>
      <c r="O38" s="9">
        <v>25372749242</v>
      </c>
      <c r="Q38" s="78">
        <v>4977891756</v>
      </c>
      <c r="R38" s="78"/>
    </row>
    <row r="39" spans="1:18" ht="21.75" customHeight="1" x14ac:dyDescent="0.2">
      <c r="A39" s="8" t="s">
        <v>19</v>
      </c>
      <c r="C39" s="9">
        <v>1675000</v>
      </c>
      <c r="E39" s="9">
        <v>7811645575</v>
      </c>
      <c r="G39" s="9">
        <v>6847655270</v>
      </c>
      <c r="I39" s="9">
        <v>963990304</v>
      </c>
      <c r="K39" s="9">
        <v>1675000</v>
      </c>
      <c r="M39" s="9">
        <v>7811645575</v>
      </c>
      <c r="O39" s="9">
        <v>6902502994</v>
      </c>
      <c r="Q39" s="78">
        <v>909142580</v>
      </c>
      <c r="R39" s="78"/>
    </row>
    <row r="40" spans="1:18" ht="21.75" customHeight="1" x14ac:dyDescent="0.2">
      <c r="A40" s="8" t="s">
        <v>29</v>
      </c>
      <c r="C40" s="9">
        <v>2491443</v>
      </c>
      <c r="E40" s="9">
        <v>31940619161</v>
      </c>
      <c r="G40" s="9">
        <v>25774991902</v>
      </c>
      <c r="I40" s="9">
        <v>6165627259</v>
      </c>
      <c r="K40" s="9">
        <v>2491443</v>
      </c>
      <c r="M40" s="9">
        <v>31940619161</v>
      </c>
      <c r="O40" s="9">
        <v>32217503785</v>
      </c>
      <c r="Q40" s="78">
        <v>-276884623</v>
      </c>
      <c r="R40" s="78"/>
    </row>
    <row r="41" spans="1:18" ht="21.75" customHeight="1" x14ac:dyDescent="0.2">
      <c r="A41" s="8" t="s">
        <v>54</v>
      </c>
      <c r="C41" s="9">
        <v>10000</v>
      </c>
      <c r="E41" s="9">
        <v>19736250</v>
      </c>
      <c r="G41" s="9">
        <v>19736250</v>
      </c>
      <c r="I41" s="9">
        <v>0</v>
      </c>
      <c r="K41" s="9">
        <v>10000</v>
      </c>
      <c r="M41" s="9">
        <v>19736250</v>
      </c>
      <c r="O41" s="9">
        <v>19736250</v>
      </c>
      <c r="Q41" s="78">
        <v>0</v>
      </c>
      <c r="R41" s="78"/>
    </row>
    <row r="42" spans="1:18" ht="21.75" customHeight="1" x14ac:dyDescent="0.2">
      <c r="A42" s="8" t="s">
        <v>50</v>
      </c>
      <c r="C42" s="9">
        <v>10000</v>
      </c>
      <c r="E42" s="9">
        <v>4316374</v>
      </c>
      <c r="G42" s="9">
        <v>4316374</v>
      </c>
      <c r="I42" s="9">
        <v>0</v>
      </c>
      <c r="K42" s="9">
        <v>10000</v>
      </c>
      <c r="M42" s="9">
        <v>4316374</v>
      </c>
      <c r="O42" s="9">
        <v>4316374</v>
      </c>
      <c r="Q42" s="78">
        <v>0</v>
      </c>
      <c r="R42" s="78"/>
    </row>
    <row r="43" spans="1:18" ht="21.75" customHeight="1" x14ac:dyDescent="0.2">
      <c r="A43" s="8" t="s">
        <v>61</v>
      </c>
      <c r="C43" s="9">
        <v>10000</v>
      </c>
      <c r="E43" s="9">
        <v>4286606</v>
      </c>
      <c r="G43" s="9">
        <v>4286606</v>
      </c>
      <c r="I43" s="9">
        <v>0</v>
      </c>
      <c r="K43" s="9">
        <v>10000</v>
      </c>
      <c r="M43" s="9">
        <v>4286606</v>
      </c>
      <c r="O43" s="9">
        <v>4286606</v>
      </c>
      <c r="Q43" s="78">
        <v>0</v>
      </c>
      <c r="R43" s="78"/>
    </row>
    <row r="44" spans="1:18" ht="21.75" customHeight="1" x14ac:dyDescent="0.2">
      <c r="A44" s="8" t="s">
        <v>66</v>
      </c>
      <c r="C44" s="9">
        <v>12737739</v>
      </c>
      <c r="E44" s="9">
        <v>20222842044</v>
      </c>
      <c r="G44" s="9">
        <v>20222842044</v>
      </c>
      <c r="I44" s="9">
        <v>0</v>
      </c>
      <c r="K44" s="9">
        <v>12737739</v>
      </c>
      <c r="M44" s="9">
        <v>20222842044</v>
      </c>
      <c r="O44" s="9">
        <v>25278552555</v>
      </c>
      <c r="Q44" s="78">
        <v>-5055710510</v>
      </c>
      <c r="R44" s="78"/>
    </row>
    <row r="45" spans="1:18" ht="21.75" customHeight="1" x14ac:dyDescent="0.2">
      <c r="A45" s="8" t="s">
        <v>104</v>
      </c>
      <c r="C45" s="9">
        <v>115000</v>
      </c>
      <c r="E45" s="9">
        <v>50105451792</v>
      </c>
      <c r="G45" s="9">
        <v>29864732766</v>
      </c>
      <c r="I45" s="9">
        <v>20240719026</v>
      </c>
      <c r="K45" s="9">
        <v>115000</v>
      </c>
      <c r="M45" s="9">
        <v>50105451792</v>
      </c>
      <c r="O45" s="9">
        <v>29631819701</v>
      </c>
      <c r="Q45" s="78">
        <v>20473632091</v>
      </c>
      <c r="R45" s="78"/>
    </row>
    <row r="46" spans="1:18" ht="21.75" customHeight="1" x14ac:dyDescent="0.2">
      <c r="A46" s="8" t="s">
        <v>103</v>
      </c>
      <c r="C46" s="9">
        <v>1470</v>
      </c>
      <c r="E46" s="9">
        <v>232037239140</v>
      </c>
      <c r="G46" s="9">
        <v>141006194650</v>
      </c>
      <c r="I46" s="9">
        <v>91031044490</v>
      </c>
      <c r="K46" s="9">
        <v>1470</v>
      </c>
      <c r="M46" s="9">
        <v>232037239140</v>
      </c>
      <c r="O46" s="9">
        <v>164916126850</v>
      </c>
      <c r="Q46" s="78">
        <v>67121112290</v>
      </c>
      <c r="R46" s="78"/>
    </row>
    <row r="47" spans="1:18" ht="21.75" customHeight="1" x14ac:dyDescent="0.2">
      <c r="A47" s="8" t="s">
        <v>108</v>
      </c>
      <c r="C47" s="9">
        <v>24385722</v>
      </c>
      <c r="E47" s="9">
        <v>227201771874</v>
      </c>
      <c r="G47" s="9">
        <v>266194521352</v>
      </c>
      <c r="I47" s="9">
        <v>-38992749478</v>
      </c>
      <c r="K47" s="9">
        <v>24385722</v>
      </c>
      <c r="M47" s="9">
        <v>227201771874</v>
      </c>
      <c r="O47" s="9">
        <v>249999991699</v>
      </c>
      <c r="Q47" s="78">
        <v>-22798219825</v>
      </c>
      <c r="R47" s="78"/>
    </row>
    <row r="48" spans="1:18" ht="21.75" customHeight="1" x14ac:dyDescent="0.2">
      <c r="A48" s="8" t="s">
        <v>59</v>
      </c>
      <c r="C48" s="9">
        <v>10000</v>
      </c>
      <c r="E48" s="9">
        <v>9714323</v>
      </c>
      <c r="G48" s="9">
        <v>9714323</v>
      </c>
      <c r="I48" s="9">
        <v>0</v>
      </c>
      <c r="K48" s="9">
        <v>10000</v>
      </c>
      <c r="M48" s="9">
        <v>9714323</v>
      </c>
      <c r="O48" s="9">
        <v>9714323</v>
      </c>
      <c r="Q48" s="78">
        <v>0</v>
      </c>
      <c r="R48" s="78"/>
    </row>
    <row r="49" spans="1:18" ht="21.75" customHeight="1" x14ac:dyDescent="0.2">
      <c r="A49" s="8" t="s">
        <v>32</v>
      </c>
      <c r="C49" s="9">
        <v>1000000</v>
      </c>
      <c r="E49" s="9">
        <v>68317789500</v>
      </c>
      <c r="G49" s="9">
        <v>48208445680</v>
      </c>
      <c r="I49" s="9">
        <v>20109343820</v>
      </c>
      <c r="K49" s="9">
        <v>1000000</v>
      </c>
      <c r="M49" s="9">
        <v>68317789500</v>
      </c>
      <c r="O49" s="9">
        <v>60260557100</v>
      </c>
      <c r="Q49" s="78">
        <v>8057232399</v>
      </c>
      <c r="R49" s="78"/>
    </row>
    <row r="50" spans="1:18" ht="21.75" customHeight="1" x14ac:dyDescent="0.2">
      <c r="A50" s="8" t="s">
        <v>45</v>
      </c>
      <c r="C50" s="9">
        <v>10000</v>
      </c>
      <c r="E50" s="9">
        <v>10914970</v>
      </c>
      <c r="G50" s="9">
        <v>10914970</v>
      </c>
      <c r="I50" s="9">
        <v>0</v>
      </c>
      <c r="K50" s="9">
        <v>10000</v>
      </c>
      <c r="M50" s="9">
        <v>10914970</v>
      </c>
      <c r="O50" s="9">
        <v>10914970</v>
      </c>
      <c r="Q50" s="78">
        <v>0</v>
      </c>
      <c r="R50" s="78"/>
    </row>
    <row r="51" spans="1:18" ht="21.75" customHeight="1" x14ac:dyDescent="0.2">
      <c r="A51" s="8" t="s">
        <v>28</v>
      </c>
      <c r="C51" s="9">
        <v>69735</v>
      </c>
      <c r="E51" s="9">
        <v>2103556832</v>
      </c>
      <c r="G51" s="9">
        <v>1357001745</v>
      </c>
      <c r="I51" s="9">
        <v>746555087</v>
      </c>
      <c r="K51" s="9">
        <v>69735</v>
      </c>
      <c r="M51" s="9">
        <v>2103556832</v>
      </c>
      <c r="O51" s="9">
        <v>1696298980</v>
      </c>
      <c r="Q51" s="78">
        <v>407257852</v>
      </c>
      <c r="R51" s="78"/>
    </row>
    <row r="52" spans="1:18" ht="21.75" customHeight="1" x14ac:dyDescent="0.2">
      <c r="A52" s="8" t="s">
        <v>49</v>
      </c>
      <c r="C52" s="9">
        <v>10000</v>
      </c>
      <c r="E52" s="9">
        <v>4276683</v>
      </c>
      <c r="G52" s="9">
        <v>4276683</v>
      </c>
      <c r="I52" s="9">
        <v>0</v>
      </c>
      <c r="K52" s="9">
        <v>10000</v>
      </c>
      <c r="M52" s="9">
        <v>4276683</v>
      </c>
      <c r="O52" s="9">
        <v>4276683</v>
      </c>
      <c r="Q52" s="78">
        <v>0</v>
      </c>
      <c r="R52" s="78"/>
    </row>
    <row r="53" spans="1:18" ht="21.75" customHeight="1" x14ac:dyDescent="0.2">
      <c r="A53" s="8" t="s">
        <v>33</v>
      </c>
      <c r="C53" s="9">
        <v>2951000</v>
      </c>
      <c r="E53" s="9">
        <v>29662552240</v>
      </c>
      <c r="G53" s="9">
        <v>18125488486</v>
      </c>
      <c r="I53" s="9">
        <v>11537063754</v>
      </c>
      <c r="K53" s="9">
        <v>2951000</v>
      </c>
      <c r="M53" s="9">
        <v>29662552240</v>
      </c>
      <c r="O53" s="9">
        <v>17100622416</v>
      </c>
      <c r="Q53" s="78">
        <v>12561929824</v>
      </c>
      <c r="R53" s="78"/>
    </row>
    <row r="54" spans="1:18" ht="21.75" customHeight="1" x14ac:dyDescent="0.2">
      <c r="A54" s="8" t="s">
        <v>27</v>
      </c>
      <c r="C54" s="9">
        <v>980000</v>
      </c>
      <c r="E54" s="9">
        <v>64841272328</v>
      </c>
      <c r="G54" s="9">
        <v>40997421136</v>
      </c>
      <c r="I54" s="9">
        <v>23843851192</v>
      </c>
      <c r="K54" s="9">
        <v>980000</v>
      </c>
      <c r="M54" s="9">
        <v>64841272328</v>
      </c>
      <c r="O54" s="9">
        <v>51246776420</v>
      </c>
      <c r="Q54" s="78">
        <v>13594495908</v>
      </c>
      <c r="R54" s="78"/>
    </row>
    <row r="55" spans="1:18" ht="21.75" customHeight="1" x14ac:dyDescent="0.2">
      <c r="A55" s="8" t="s">
        <v>21</v>
      </c>
      <c r="C55" s="9">
        <v>67535492</v>
      </c>
      <c r="E55" s="9">
        <v>221010333849</v>
      </c>
      <c r="G55" s="9">
        <v>132150508899</v>
      </c>
      <c r="I55" s="9">
        <v>88859824950</v>
      </c>
      <c r="K55" s="9">
        <v>67535492</v>
      </c>
      <c r="M55" s="9">
        <v>221010333849</v>
      </c>
      <c r="O55" s="9">
        <v>132117143558</v>
      </c>
      <c r="Q55" s="78">
        <v>88893190291</v>
      </c>
      <c r="R55" s="78"/>
    </row>
    <row r="56" spans="1:18" ht="21.75" customHeight="1" x14ac:dyDescent="0.2">
      <c r="A56" s="8" t="s">
        <v>73</v>
      </c>
      <c r="C56" s="9">
        <v>795336</v>
      </c>
      <c r="E56" s="9">
        <v>3180427852</v>
      </c>
      <c r="G56" s="9">
        <v>3695926392</v>
      </c>
      <c r="I56" s="9">
        <v>-515498539</v>
      </c>
      <c r="K56" s="9">
        <v>795336</v>
      </c>
      <c r="M56" s="9">
        <v>3180427852</v>
      </c>
      <c r="O56" s="9">
        <v>3695926392</v>
      </c>
      <c r="Q56" s="78">
        <v>-515498539</v>
      </c>
      <c r="R56" s="78"/>
    </row>
    <row r="57" spans="1:18" ht="21.75" customHeight="1" x14ac:dyDescent="0.2">
      <c r="A57" s="8" t="s">
        <v>67</v>
      </c>
      <c r="C57" s="9">
        <v>303003995</v>
      </c>
      <c r="E57" s="9">
        <v>548407075992</v>
      </c>
      <c r="G57" s="9">
        <v>560433546957</v>
      </c>
      <c r="I57" s="9">
        <v>-12026470964</v>
      </c>
      <c r="K57" s="9">
        <v>303003995</v>
      </c>
      <c r="M57" s="9">
        <v>548407075992</v>
      </c>
      <c r="O57" s="9">
        <v>539086560994</v>
      </c>
      <c r="Q57" s="78">
        <v>9320514998</v>
      </c>
      <c r="R57" s="78"/>
    </row>
    <row r="58" spans="1:18" ht="21.75" customHeight="1" x14ac:dyDescent="0.2">
      <c r="A58" s="8" t="s">
        <v>53</v>
      </c>
      <c r="C58" s="9">
        <v>10000</v>
      </c>
      <c r="E58" s="9">
        <v>11688940</v>
      </c>
      <c r="G58" s="9">
        <v>11688940</v>
      </c>
      <c r="I58" s="9">
        <v>0</v>
      </c>
      <c r="K58" s="9">
        <v>10000</v>
      </c>
      <c r="M58" s="9">
        <v>11688940</v>
      </c>
      <c r="O58" s="9">
        <v>11688940</v>
      </c>
      <c r="Q58" s="78">
        <v>0</v>
      </c>
      <c r="R58" s="78"/>
    </row>
    <row r="59" spans="1:18" ht="21.75" customHeight="1" x14ac:dyDescent="0.2">
      <c r="A59" s="8" t="s">
        <v>20</v>
      </c>
      <c r="C59" s="9">
        <v>151044394</v>
      </c>
      <c r="E59" s="9">
        <v>198736664426</v>
      </c>
      <c r="G59" s="9">
        <v>141034088405</v>
      </c>
      <c r="I59" s="9">
        <v>57702576021</v>
      </c>
      <c r="K59" s="9">
        <v>151044394</v>
      </c>
      <c r="M59" s="9">
        <v>198736664426</v>
      </c>
      <c r="O59" s="9">
        <v>130842464588</v>
      </c>
      <c r="Q59" s="78">
        <v>67894199838</v>
      </c>
      <c r="R59" s="78"/>
    </row>
    <row r="60" spans="1:18" ht="21.75" customHeight="1" x14ac:dyDescent="0.2">
      <c r="A60" s="8" t="s">
        <v>38</v>
      </c>
      <c r="C60" s="9">
        <v>2338000</v>
      </c>
      <c r="E60" s="9">
        <v>18953805714</v>
      </c>
      <c r="G60" s="9">
        <v>11940665607</v>
      </c>
      <c r="I60" s="9">
        <v>7013140107</v>
      </c>
      <c r="K60" s="9">
        <v>2338000</v>
      </c>
      <c r="M60" s="9">
        <v>18953805714</v>
      </c>
      <c r="O60" s="9">
        <v>11941825570</v>
      </c>
      <c r="Q60" s="78">
        <v>7011980144</v>
      </c>
      <c r="R60" s="78"/>
    </row>
    <row r="61" spans="1:18" ht="21.75" customHeight="1" x14ac:dyDescent="0.2">
      <c r="A61" s="8" t="s">
        <v>69</v>
      </c>
      <c r="C61" s="9">
        <v>750000</v>
      </c>
      <c r="E61" s="9">
        <v>7367604750</v>
      </c>
      <c r="G61" s="9">
        <v>6854105025</v>
      </c>
      <c r="I61" s="9">
        <v>513499724</v>
      </c>
      <c r="K61" s="9">
        <v>750000</v>
      </c>
      <c r="M61" s="9">
        <v>7367604750</v>
      </c>
      <c r="O61" s="9">
        <v>7315510575</v>
      </c>
      <c r="Q61" s="78">
        <v>52094174</v>
      </c>
      <c r="R61" s="78"/>
    </row>
    <row r="62" spans="1:18" ht="21.75" customHeight="1" x14ac:dyDescent="0.2">
      <c r="A62" s="8" t="s">
        <v>39</v>
      </c>
      <c r="C62" s="9">
        <v>1450000</v>
      </c>
      <c r="E62" s="9">
        <v>37092044870</v>
      </c>
      <c r="G62" s="9">
        <v>21835099804</v>
      </c>
      <c r="I62" s="9">
        <v>15256945066</v>
      </c>
      <c r="K62" s="9">
        <v>1450000</v>
      </c>
      <c r="M62" s="9">
        <v>37092044870</v>
      </c>
      <c r="O62" s="9">
        <v>27293874755</v>
      </c>
      <c r="Q62" s="78">
        <v>9798170115</v>
      </c>
      <c r="R62" s="78"/>
    </row>
    <row r="63" spans="1:18" ht="21.75" customHeight="1" x14ac:dyDescent="0.2">
      <c r="A63" s="8" t="s">
        <v>109</v>
      </c>
      <c r="C63" s="9">
        <v>33328000</v>
      </c>
      <c r="E63" s="9">
        <v>441511366876</v>
      </c>
      <c r="G63" s="9">
        <v>325950944120</v>
      </c>
      <c r="I63" s="9">
        <v>115560422756</v>
      </c>
      <c r="K63" s="9">
        <v>33328000</v>
      </c>
      <c r="M63" s="9">
        <v>441511366876</v>
      </c>
      <c r="O63" s="9">
        <v>325950944120</v>
      </c>
      <c r="Q63" s="78">
        <v>115560422756</v>
      </c>
      <c r="R63" s="78"/>
    </row>
    <row r="64" spans="1:18" ht="21.75" customHeight="1" x14ac:dyDescent="0.2">
      <c r="A64" s="8" t="s">
        <v>60</v>
      </c>
      <c r="C64" s="9">
        <v>10000</v>
      </c>
      <c r="E64" s="9">
        <v>12562138</v>
      </c>
      <c r="G64" s="9">
        <v>12562138</v>
      </c>
      <c r="I64" s="9">
        <v>0</v>
      </c>
      <c r="K64" s="9">
        <v>10000</v>
      </c>
      <c r="M64" s="9">
        <v>12562138</v>
      </c>
      <c r="O64" s="9">
        <v>12562138</v>
      </c>
      <c r="Q64" s="78">
        <v>0</v>
      </c>
      <c r="R64" s="78"/>
    </row>
    <row r="65" spans="1:18" ht="21.75" customHeight="1" x14ac:dyDescent="0.2">
      <c r="A65" s="8" t="s">
        <v>58</v>
      </c>
      <c r="C65" s="9">
        <v>10000</v>
      </c>
      <c r="E65" s="9">
        <v>5824624</v>
      </c>
      <c r="G65" s="9">
        <v>5824624</v>
      </c>
      <c r="I65" s="9">
        <v>0</v>
      </c>
      <c r="K65" s="9">
        <v>10000</v>
      </c>
      <c r="M65" s="9">
        <v>5824624</v>
      </c>
      <c r="O65" s="9">
        <v>5824624</v>
      </c>
      <c r="Q65" s="78">
        <v>0</v>
      </c>
      <c r="R65" s="78"/>
    </row>
    <row r="66" spans="1:18" ht="21.75" customHeight="1" x14ac:dyDescent="0.2">
      <c r="A66" s="8" t="s">
        <v>135</v>
      </c>
      <c r="C66" s="9">
        <v>440000</v>
      </c>
      <c r="E66" s="9">
        <v>395784675000</v>
      </c>
      <c r="G66" s="9">
        <v>439760750000</v>
      </c>
      <c r="I66" s="9">
        <v>-43976074999</v>
      </c>
      <c r="K66" s="9">
        <v>440000</v>
      </c>
      <c r="M66" s="9">
        <v>395784675000</v>
      </c>
      <c r="O66" s="9">
        <v>439760750000</v>
      </c>
      <c r="Q66" s="78">
        <v>-43976074999</v>
      </c>
      <c r="R66" s="78"/>
    </row>
    <row r="67" spans="1:18" ht="21.75" customHeight="1" x14ac:dyDescent="0.2">
      <c r="A67" s="8" t="s">
        <v>156</v>
      </c>
      <c r="C67" s="9">
        <v>1950000</v>
      </c>
      <c r="E67" s="9">
        <v>1654768680008</v>
      </c>
      <c r="G67" s="9">
        <v>1647039185207</v>
      </c>
      <c r="I67" s="9">
        <v>7729494801</v>
      </c>
      <c r="K67" s="9">
        <v>1950000</v>
      </c>
      <c r="M67" s="9">
        <v>1654768680008</v>
      </c>
      <c r="O67" s="9">
        <v>1630831802766</v>
      </c>
      <c r="Q67" s="78">
        <v>23936877242</v>
      </c>
      <c r="R67" s="78"/>
    </row>
    <row r="68" spans="1:18" ht="21.75" customHeight="1" x14ac:dyDescent="0.2">
      <c r="A68" s="8" t="s">
        <v>119</v>
      </c>
      <c r="C68" s="9">
        <v>7295000</v>
      </c>
      <c r="E68" s="9">
        <v>6635861087480</v>
      </c>
      <c r="G68" s="9">
        <v>6898703192202</v>
      </c>
      <c r="I68" s="9">
        <v>-262842104721</v>
      </c>
      <c r="K68" s="9">
        <v>7295000</v>
      </c>
      <c r="M68" s="9">
        <v>6635861087480</v>
      </c>
      <c r="O68" s="9">
        <v>6817812250581</v>
      </c>
      <c r="Q68" s="78">
        <v>-181951163100</v>
      </c>
      <c r="R68" s="78"/>
    </row>
    <row r="69" spans="1:18" ht="21.75" customHeight="1" x14ac:dyDescent="0.2">
      <c r="A69" s="8" t="s">
        <v>129</v>
      </c>
      <c r="C69" s="9">
        <v>2000000</v>
      </c>
      <c r="E69" s="9">
        <v>1799021250000</v>
      </c>
      <c r="G69" s="9">
        <v>1998912500000</v>
      </c>
      <c r="I69" s="9">
        <v>-199891249999</v>
      </c>
      <c r="K69" s="9">
        <v>2000000</v>
      </c>
      <c r="M69" s="9">
        <v>1799021250000</v>
      </c>
      <c r="O69" s="9">
        <v>2000000000000</v>
      </c>
      <c r="Q69" s="78">
        <v>-200978749999</v>
      </c>
      <c r="R69" s="78"/>
    </row>
    <row r="70" spans="1:18" ht="21.75" customHeight="1" x14ac:dyDescent="0.2">
      <c r="A70" s="8" t="s">
        <v>165</v>
      </c>
      <c r="C70" s="9">
        <v>150000</v>
      </c>
      <c r="E70" s="9">
        <v>134926593750</v>
      </c>
      <c r="G70" s="9">
        <v>149918437500</v>
      </c>
      <c r="I70" s="9">
        <v>-14991843749</v>
      </c>
      <c r="K70" s="9">
        <v>150000</v>
      </c>
      <c r="M70" s="9">
        <v>134926593750</v>
      </c>
      <c r="O70" s="9">
        <v>149918437500</v>
      </c>
      <c r="Q70" s="78">
        <v>-14991843749</v>
      </c>
      <c r="R70" s="78"/>
    </row>
    <row r="71" spans="1:18" ht="21.75" customHeight="1" x14ac:dyDescent="0.2">
      <c r="A71" s="8" t="s">
        <v>153</v>
      </c>
      <c r="C71" s="9">
        <v>598449</v>
      </c>
      <c r="E71" s="9">
        <v>560411900795</v>
      </c>
      <c r="G71" s="9">
        <v>560411900795</v>
      </c>
      <c r="I71" s="9">
        <v>0</v>
      </c>
      <c r="K71" s="9">
        <v>598449</v>
      </c>
      <c r="M71" s="9">
        <v>560411900795</v>
      </c>
      <c r="O71" s="9">
        <v>536564713128</v>
      </c>
      <c r="Q71" s="78">
        <v>23847187667</v>
      </c>
      <c r="R71" s="78"/>
    </row>
    <row r="72" spans="1:18" ht="21.75" customHeight="1" x14ac:dyDescent="0.2">
      <c r="A72" s="8" t="s">
        <v>132</v>
      </c>
      <c r="C72" s="9">
        <v>2120000</v>
      </c>
      <c r="E72" s="9">
        <v>1906962525000</v>
      </c>
      <c r="G72" s="9">
        <v>2118847250000</v>
      </c>
      <c r="I72" s="9">
        <v>-211884724999</v>
      </c>
      <c r="K72" s="9">
        <v>2120000</v>
      </c>
      <c r="M72" s="9">
        <v>1906962525000</v>
      </c>
      <c r="O72" s="9">
        <v>2118847250000</v>
      </c>
      <c r="Q72" s="78">
        <v>-211884724999</v>
      </c>
      <c r="R72" s="78"/>
    </row>
    <row r="73" spans="1:18" ht="21.75" customHeight="1" x14ac:dyDescent="0.2">
      <c r="A73" s="8" t="s">
        <v>162</v>
      </c>
      <c r="C73" s="9">
        <v>2137500</v>
      </c>
      <c r="E73" s="9">
        <v>1738846462841</v>
      </c>
      <c r="G73" s="9">
        <v>1728461725114</v>
      </c>
      <c r="I73" s="9">
        <v>10384737727</v>
      </c>
      <c r="K73" s="9">
        <v>2137500</v>
      </c>
      <c r="M73" s="9">
        <v>1738846462841</v>
      </c>
      <c r="O73" s="9">
        <v>1707318390557</v>
      </c>
      <c r="Q73" s="78">
        <v>31528072284</v>
      </c>
      <c r="R73" s="78"/>
    </row>
    <row r="74" spans="1:18" ht="21.75" customHeight="1" x14ac:dyDescent="0.2">
      <c r="A74" s="8" t="s">
        <v>141</v>
      </c>
      <c r="C74" s="9">
        <v>650000</v>
      </c>
      <c r="E74" s="9">
        <v>528487478593</v>
      </c>
      <c r="G74" s="9">
        <v>506438474262</v>
      </c>
      <c r="I74" s="9">
        <v>22049004331</v>
      </c>
      <c r="K74" s="9">
        <v>650000</v>
      </c>
      <c r="M74" s="9">
        <v>528487478593</v>
      </c>
      <c r="O74" s="9">
        <v>506438474262</v>
      </c>
      <c r="Q74" s="78">
        <v>22049004331</v>
      </c>
      <c r="R74" s="78"/>
    </row>
    <row r="75" spans="1:18" ht="21.75" customHeight="1" x14ac:dyDescent="0.2">
      <c r="A75" s="8" t="s">
        <v>126</v>
      </c>
      <c r="C75" s="9">
        <v>1297000</v>
      </c>
      <c r="E75" s="9">
        <v>1166665280625</v>
      </c>
      <c r="G75" s="9">
        <v>1296294756250</v>
      </c>
      <c r="I75" s="9">
        <v>-129629475624</v>
      </c>
      <c r="K75" s="9">
        <v>1297000</v>
      </c>
      <c r="M75" s="9">
        <v>1166665280625</v>
      </c>
      <c r="O75" s="9">
        <v>1296294756250</v>
      </c>
      <c r="Q75" s="78">
        <v>-129629475624</v>
      </c>
      <c r="R75" s="78"/>
    </row>
    <row r="76" spans="1:18" ht="21.75" customHeight="1" x14ac:dyDescent="0.2">
      <c r="A76" s="8" t="s">
        <v>138</v>
      </c>
      <c r="C76" s="9">
        <v>1000000</v>
      </c>
      <c r="E76" s="9">
        <v>990461143750</v>
      </c>
      <c r="G76" s="9">
        <v>988462231250</v>
      </c>
      <c r="I76" s="9">
        <v>1998912500</v>
      </c>
      <c r="K76" s="9">
        <v>1000000</v>
      </c>
      <c r="M76" s="9">
        <v>990461143750</v>
      </c>
      <c r="O76" s="9">
        <v>957948831937</v>
      </c>
      <c r="Q76" s="78">
        <v>32512311813</v>
      </c>
      <c r="R76" s="78"/>
    </row>
    <row r="77" spans="1:18" ht="21.75" customHeight="1" x14ac:dyDescent="0.2">
      <c r="A77" s="8" t="s">
        <v>147</v>
      </c>
      <c r="C77" s="9">
        <v>714000</v>
      </c>
      <c r="E77" s="9">
        <v>681934536362</v>
      </c>
      <c r="G77" s="9">
        <v>681934536362</v>
      </c>
      <c r="I77" s="9">
        <v>0</v>
      </c>
      <c r="K77" s="9">
        <v>714000</v>
      </c>
      <c r="M77" s="9">
        <v>681934536362</v>
      </c>
      <c r="O77" s="9">
        <v>669774591929</v>
      </c>
      <c r="Q77" s="78">
        <v>12159944433</v>
      </c>
      <c r="R77" s="78"/>
    </row>
    <row r="78" spans="1:18" ht="21.75" customHeight="1" x14ac:dyDescent="0.2">
      <c r="A78" s="8" t="s">
        <v>144</v>
      </c>
      <c r="C78" s="9">
        <v>245000</v>
      </c>
      <c r="E78" s="9">
        <v>239969445625</v>
      </c>
      <c r="G78" s="9">
        <v>239969445625</v>
      </c>
      <c r="I78" s="9">
        <v>0</v>
      </c>
      <c r="K78" s="9">
        <v>245000</v>
      </c>
      <c r="M78" s="9">
        <v>239969445625</v>
      </c>
      <c r="O78" s="9">
        <v>231271777555</v>
      </c>
      <c r="Q78" s="78">
        <v>8697668070</v>
      </c>
      <c r="R78" s="78"/>
    </row>
    <row r="79" spans="1:18" ht="21.75" customHeight="1" x14ac:dyDescent="0.2">
      <c r="A79" s="8" t="s">
        <v>159</v>
      </c>
      <c r="C79" s="9">
        <v>2706888</v>
      </c>
      <c r="E79" s="9">
        <v>2196137775740</v>
      </c>
      <c r="G79" s="9">
        <v>2184190658111</v>
      </c>
      <c r="I79" s="9">
        <v>11947117629</v>
      </c>
      <c r="K79" s="9">
        <v>2706888</v>
      </c>
      <c r="M79" s="9">
        <v>2196137775740</v>
      </c>
      <c r="O79" s="9">
        <v>2277416592523</v>
      </c>
      <c r="Q79" s="78">
        <v>-81278816782</v>
      </c>
      <c r="R79" s="78"/>
    </row>
    <row r="80" spans="1:18" ht="21.75" customHeight="1" x14ac:dyDescent="0.2">
      <c r="A80" s="8" t="s">
        <v>150</v>
      </c>
      <c r="C80" s="9">
        <v>790000</v>
      </c>
      <c r="E80" s="9">
        <v>789570437500</v>
      </c>
      <c r="G80" s="9">
        <v>753960810768</v>
      </c>
      <c r="I80" s="9">
        <v>35609626732</v>
      </c>
      <c r="K80" s="9">
        <v>790000</v>
      </c>
      <c r="M80" s="9">
        <v>789570437500</v>
      </c>
      <c r="O80" s="9">
        <v>758540319306</v>
      </c>
      <c r="Q80" s="78">
        <v>31030118194</v>
      </c>
      <c r="R80" s="78"/>
    </row>
    <row r="81" spans="1:18" ht="21.75" customHeight="1" x14ac:dyDescent="0.2">
      <c r="A81" s="8" t="s">
        <v>123</v>
      </c>
      <c r="C81" s="9">
        <v>953192</v>
      </c>
      <c r="E81" s="9">
        <v>790928760749</v>
      </c>
      <c r="G81" s="9">
        <v>781659245630</v>
      </c>
      <c r="I81" s="9">
        <v>9269515119</v>
      </c>
      <c r="K81" s="9">
        <v>953192</v>
      </c>
      <c r="M81" s="9">
        <v>790928760749</v>
      </c>
      <c r="O81" s="9">
        <v>728795381915</v>
      </c>
      <c r="Q81" s="78">
        <v>62133378834</v>
      </c>
      <c r="R81" s="78"/>
    </row>
    <row r="82" spans="1:18" ht="21.75" customHeight="1" x14ac:dyDescent="0.2">
      <c r="A82" s="11" t="s">
        <v>273</v>
      </c>
      <c r="C82" s="24">
        <v>325379674</v>
      </c>
      <c r="E82" s="13">
        <v>325133198</v>
      </c>
      <c r="G82" s="13">
        <v>325133198</v>
      </c>
      <c r="I82" s="13">
        <v>0</v>
      </c>
      <c r="K82" s="24">
        <v>325379674</v>
      </c>
      <c r="M82" s="13">
        <v>325133198</v>
      </c>
      <c r="O82" s="13">
        <v>325133198</v>
      </c>
      <c r="Q82" s="87">
        <v>0</v>
      </c>
      <c r="R82" s="87"/>
    </row>
    <row r="83" spans="1:18" ht="21.75" customHeight="1" x14ac:dyDescent="0.2">
      <c r="A83" s="15" t="s">
        <v>75</v>
      </c>
      <c r="C83" s="24"/>
      <c r="E83" s="16">
        <v>26478047829145</v>
      </c>
      <c r="G83" s="16">
        <v>26382712526433</v>
      </c>
      <c r="I83" s="16">
        <v>95335302718</v>
      </c>
      <c r="K83" s="24"/>
      <c r="M83" s="16">
        <v>26478047829145</v>
      </c>
      <c r="O83" s="16">
        <v>26352303993581</v>
      </c>
      <c r="Q83" s="99">
        <v>125743835571</v>
      </c>
      <c r="R83" s="99"/>
    </row>
  </sheetData>
  <mergeCells count="84">
    <mergeCell ref="Q83:R83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77"/>
  <sheetViews>
    <sheetView rightToLeft="1" view="pageBreakPreview" topLeftCell="A61" zoomScaleNormal="100" zoomScaleSheetLayoutView="100" workbookViewId="0">
      <selection activeCell="R68" sqref="R68:X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85546875" bestFit="1" customWidth="1"/>
    <col min="9" max="9" width="1.28515625" customWidth="1"/>
    <col min="10" max="10" width="17.7109375" bestFit="1" customWidth="1"/>
    <col min="11" max="11" width="1.28515625" customWidth="1"/>
    <col min="12" max="12" width="9.85546875" bestFit="1" customWidth="1"/>
    <col min="13" max="13" width="1.28515625" customWidth="1"/>
    <col min="14" max="14" width="16.42578125" bestFit="1" customWidth="1"/>
    <col min="15" max="15" width="1.28515625" customWidth="1"/>
    <col min="16" max="16" width="11.5703125" bestFit="1" customWidth="1"/>
    <col min="17" max="17" width="1.28515625" customWidth="1"/>
    <col min="18" max="18" width="15" bestFit="1" customWidth="1"/>
    <col min="19" max="19" width="1.28515625" customWidth="1"/>
    <col min="20" max="20" width="12.42578125" bestFit="1" customWidth="1"/>
    <col min="21" max="21" width="1.28515625" customWidth="1"/>
    <col min="22" max="22" width="16.425781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</row>
    <row r="2" spans="1:2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</row>
    <row r="3" spans="1:2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</row>
    <row r="4" spans="1:28" ht="14.45" customHeight="1" x14ac:dyDescent="0.2">
      <c r="A4" s="1" t="s">
        <v>3</v>
      </c>
      <c r="B4" s="72" t="s">
        <v>4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14.45" customHeight="1" x14ac:dyDescent="0.2">
      <c r="A5" s="72" t="s">
        <v>5</v>
      </c>
      <c r="B5" s="72"/>
      <c r="C5" s="72" t="s">
        <v>6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14.45" customHeight="1" x14ac:dyDescent="0.2">
      <c r="F6" s="73" t="s">
        <v>7</v>
      </c>
      <c r="G6" s="73"/>
      <c r="H6" s="73"/>
      <c r="I6" s="73"/>
      <c r="J6" s="73"/>
      <c r="L6" s="73" t="s">
        <v>8</v>
      </c>
      <c r="M6" s="73"/>
      <c r="N6" s="73"/>
      <c r="O6" s="73"/>
      <c r="P6" s="73"/>
      <c r="Q6" s="73"/>
      <c r="R6" s="73"/>
      <c r="T6" s="73" t="s">
        <v>9</v>
      </c>
      <c r="U6" s="73"/>
      <c r="V6" s="73"/>
      <c r="W6" s="73"/>
      <c r="X6" s="73"/>
      <c r="Y6" s="73"/>
      <c r="Z6" s="73"/>
      <c r="AA6" s="73"/>
      <c r="AB6" s="73"/>
    </row>
    <row r="7" spans="1:28" ht="14.45" customHeight="1" x14ac:dyDescent="0.2">
      <c r="F7" s="3"/>
      <c r="G7" s="3"/>
      <c r="H7" s="3"/>
      <c r="I7" s="3"/>
      <c r="J7" s="3"/>
      <c r="L7" s="74" t="s">
        <v>10</v>
      </c>
      <c r="M7" s="74"/>
      <c r="N7" s="74"/>
      <c r="O7" s="3"/>
      <c r="P7" s="74" t="s">
        <v>11</v>
      </c>
      <c r="Q7" s="74"/>
      <c r="R7" s="7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73" t="s">
        <v>12</v>
      </c>
      <c r="B8" s="73"/>
      <c r="C8" s="73"/>
      <c r="E8" s="73" t="s">
        <v>13</v>
      </c>
      <c r="F8" s="7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75" t="s">
        <v>19</v>
      </c>
      <c r="B9" s="75"/>
      <c r="C9" s="75"/>
      <c r="E9" s="76">
        <v>1675000</v>
      </c>
      <c r="F9" s="76"/>
      <c r="H9" s="6">
        <v>7056959388</v>
      </c>
      <c r="J9" s="6">
        <v>6847655270</v>
      </c>
      <c r="L9" s="6">
        <v>0</v>
      </c>
      <c r="N9" s="6">
        <v>0</v>
      </c>
      <c r="P9" s="6">
        <v>0</v>
      </c>
      <c r="R9" s="6">
        <v>0</v>
      </c>
      <c r="T9" s="6">
        <v>1675000</v>
      </c>
      <c r="V9" s="6">
        <v>4700</v>
      </c>
      <c r="X9" s="6">
        <v>7056959388</v>
      </c>
      <c r="Z9" s="6">
        <v>7811645575</v>
      </c>
      <c r="AB9" s="7">
        <v>0.02</v>
      </c>
    </row>
    <row r="10" spans="1:28" ht="21.75" customHeight="1" x14ac:dyDescent="0.2">
      <c r="A10" s="77" t="s">
        <v>20</v>
      </c>
      <c r="B10" s="77"/>
      <c r="C10" s="77"/>
      <c r="E10" s="78">
        <v>151044394</v>
      </c>
      <c r="F10" s="78"/>
      <c r="H10" s="9">
        <v>149311931100</v>
      </c>
      <c r="J10" s="9">
        <v>141034088405.15201</v>
      </c>
      <c r="L10" s="9">
        <v>0</v>
      </c>
      <c r="N10" s="9">
        <v>0</v>
      </c>
      <c r="P10" s="9">
        <v>0</v>
      </c>
      <c r="R10" s="9">
        <v>0</v>
      </c>
      <c r="T10" s="9">
        <v>151044394</v>
      </c>
      <c r="V10" s="9">
        <v>1326</v>
      </c>
      <c r="X10" s="9">
        <v>149311931100</v>
      </c>
      <c r="Z10" s="9">
        <v>198736664426.388</v>
      </c>
      <c r="AB10" s="10">
        <v>0.47</v>
      </c>
    </row>
    <row r="11" spans="1:28" ht="21.75" customHeight="1" x14ac:dyDescent="0.2">
      <c r="A11" s="77" t="s">
        <v>21</v>
      </c>
      <c r="B11" s="77"/>
      <c r="C11" s="77"/>
      <c r="E11" s="78">
        <v>67535492</v>
      </c>
      <c r="F11" s="78"/>
      <c r="H11" s="9">
        <v>91078643816</v>
      </c>
      <c r="J11" s="9">
        <v>132150508899.56799</v>
      </c>
      <c r="L11" s="9">
        <v>0</v>
      </c>
      <c r="N11" s="9">
        <v>0</v>
      </c>
      <c r="P11" s="9">
        <v>0</v>
      </c>
      <c r="R11" s="9">
        <v>0</v>
      </c>
      <c r="T11" s="9">
        <v>67535492</v>
      </c>
      <c r="V11" s="9">
        <v>3298</v>
      </c>
      <c r="X11" s="9">
        <v>91078643816</v>
      </c>
      <c r="Z11" s="9">
        <v>221010333849.27802</v>
      </c>
      <c r="AB11" s="10">
        <v>0.52</v>
      </c>
    </row>
    <row r="12" spans="1:28" ht="21.75" customHeight="1" x14ac:dyDescent="0.2">
      <c r="A12" s="77" t="s">
        <v>22</v>
      </c>
      <c r="B12" s="77"/>
      <c r="C12" s="77"/>
      <c r="E12" s="78">
        <v>22656987</v>
      </c>
      <c r="F12" s="78"/>
      <c r="H12" s="9">
        <v>38475691920</v>
      </c>
      <c r="J12" s="9">
        <v>40085135858.543701</v>
      </c>
      <c r="L12" s="9">
        <v>0</v>
      </c>
      <c r="N12" s="9">
        <v>0</v>
      </c>
      <c r="P12" s="9">
        <v>-14262536</v>
      </c>
      <c r="R12" s="9">
        <v>29035153422</v>
      </c>
      <c r="T12" s="9">
        <v>8394451</v>
      </c>
      <c r="V12" s="9">
        <v>2051</v>
      </c>
      <c r="X12" s="9">
        <v>14255307225</v>
      </c>
      <c r="Z12" s="9">
        <v>17083931444.122299</v>
      </c>
      <c r="AB12" s="10">
        <v>0.04</v>
      </c>
    </row>
    <row r="13" spans="1:28" ht="21.75" customHeight="1" x14ac:dyDescent="0.2">
      <c r="A13" s="77" t="s">
        <v>23</v>
      </c>
      <c r="B13" s="77"/>
      <c r="C13" s="77"/>
      <c r="E13" s="78">
        <v>18578690</v>
      </c>
      <c r="F13" s="78"/>
      <c r="H13" s="9">
        <v>31904720691</v>
      </c>
      <c r="J13" s="9">
        <v>37367900524.210098</v>
      </c>
      <c r="L13" s="9">
        <v>3133912</v>
      </c>
      <c r="N13" s="9">
        <v>0</v>
      </c>
      <c r="P13" s="9">
        <v>0</v>
      </c>
      <c r="R13" s="9">
        <v>0</v>
      </c>
      <c r="T13" s="9">
        <v>21712602</v>
      </c>
      <c r="V13" s="9">
        <v>2140</v>
      </c>
      <c r="X13" s="9">
        <v>31904720691</v>
      </c>
      <c r="Z13" s="9">
        <v>46105794075.195602</v>
      </c>
      <c r="AB13" s="10">
        <v>0.11</v>
      </c>
    </row>
    <row r="14" spans="1:28" ht="21.75" customHeight="1" x14ac:dyDescent="0.2">
      <c r="A14" s="77" t="s">
        <v>24</v>
      </c>
      <c r="B14" s="77"/>
      <c r="C14" s="77"/>
      <c r="E14" s="78">
        <v>5060069</v>
      </c>
      <c r="F14" s="78"/>
      <c r="H14" s="9">
        <v>29781543626</v>
      </c>
      <c r="J14" s="9">
        <v>26008545173.143398</v>
      </c>
      <c r="L14" s="9">
        <v>0</v>
      </c>
      <c r="N14" s="9">
        <v>0</v>
      </c>
      <c r="P14" s="9">
        <v>0</v>
      </c>
      <c r="R14" s="9">
        <v>0</v>
      </c>
      <c r="T14" s="9">
        <v>5060069</v>
      </c>
      <c r="V14" s="9">
        <v>9160</v>
      </c>
      <c r="X14" s="9">
        <v>29781543626</v>
      </c>
      <c r="Z14" s="9">
        <v>45991944746.330803</v>
      </c>
      <c r="AB14" s="10">
        <v>0.11</v>
      </c>
    </row>
    <row r="15" spans="1:28" ht="21.75" customHeight="1" x14ac:dyDescent="0.2">
      <c r="A15" s="77" t="s">
        <v>25</v>
      </c>
      <c r="B15" s="77"/>
      <c r="C15" s="77"/>
      <c r="E15" s="78">
        <v>8120000</v>
      </c>
      <c r="F15" s="78"/>
      <c r="H15" s="9">
        <v>70716156720</v>
      </c>
      <c r="J15" s="9">
        <v>55917192856</v>
      </c>
      <c r="L15" s="9">
        <v>0</v>
      </c>
      <c r="N15" s="9">
        <v>0</v>
      </c>
      <c r="P15" s="9">
        <v>0</v>
      </c>
      <c r="R15" s="9">
        <v>0</v>
      </c>
      <c r="T15" s="9">
        <v>8120000</v>
      </c>
      <c r="V15" s="9">
        <v>11590</v>
      </c>
      <c r="X15" s="9">
        <v>70716156720</v>
      </c>
      <c r="Z15" s="9">
        <v>93383323516</v>
      </c>
      <c r="AB15" s="10">
        <v>0.22</v>
      </c>
    </row>
    <row r="16" spans="1:28" ht="21.75" customHeight="1" x14ac:dyDescent="0.2">
      <c r="A16" s="77" t="s">
        <v>26</v>
      </c>
      <c r="B16" s="77"/>
      <c r="C16" s="77"/>
      <c r="E16" s="78">
        <v>2888808</v>
      </c>
      <c r="F16" s="78"/>
      <c r="H16" s="9">
        <v>9893132101</v>
      </c>
      <c r="J16" s="9">
        <v>8863148473.7827206</v>
      </c>
      <c r="L16" s="9">
        <v>0</v>
      </c>
      <c r="N16" s="9">
        <v>0</v>
      </c>
      <c r="P16" s="9">
        <v>0</v>
      </c>
      <c r="R16" s="9">
        <v>0</v>
      </c>
      <c r="T16" s="9">
        <v>2888808</v>
      </c>
      <c r="V16" s="9">
        <v>5180</v>
      </c>
      <c r="X16" s="9">
        <v>9893132101</v>
      </c>
      <c r="Z16" s="9">
        <v>14848353523.348801</v>
      </c>
      <c r="AB16" s="10">
        <v>0.04</v>
      </c>
    </row>
    <row r="17" spans="1:28" ht="21.75" customHeight="1" x14ac:dyDescent="0.2">
      <c r="A17" s="77" t="s">
        <v>27</v>
      </c>
      <c r="B17" s="77"/>
      <c r="C17" s="77"/>
      <c r="E17" s="78">
        <v>980000</v>
      </c>
      <c r="F17" s="78"/>
      <c r="H17" s="9">
        <v>49926450603</v>
      </c>
      <c r="J17" s="9">
        <v>40997421136</v>
      </c>
      <c r="L17" s="9">
        <v>0</v>
      </c>
      <c r="N17" s="9">
        <v>0</v>
      </c>
      <c r="P17" s="9">
        <v>0</v>
      </c>
      <c r="R17" s="9">
        <v>0</v>
      </c>
      <c r="T17" s="9">
        <v>980000</v>
      </c>
      <c r="V17" s="9">
        <v>66680</v>
      </c>
      <c r="X17" s="9">
        <v>49926450603</v>
      </c>
      <c r="Z17" s="9">
        <v>64841272328</v>
      </c>
      <c r="AB17" s="10">
        <v>0.15</v>
      </c>
    </row>
    <row r="18" spans="1:28" ht="21.75" customHeight="1" x14ac:dyDescent="0.2">
      <c r="A18" s="77" t="s">
        <v>28</v>
      </c>
      <c r="B18" s="77"/>
      <c r="C18" s="77"/>
      <c r="E18" s="78">
        <v>69735</v>
      </c>
      <c r="F18" s="78"/>
      <c r="H18" s="9">
        <v>2139587952</v>
      </c>
      <c r="J18" s="9">
        <v>1357001745.0529499</v>
      </c>
      <c r="L18" s="9">
        <v>0</v>
      </c>
      <c r="N18" s="9">
        <v>0</v>
      </c>
      <c r="P18" s="9">
        <v>0</v>
      </c>
      <c r="R18" s="9">
        <v>0</v>
      </c>
      <c r="T18" s="9">
        <v>69735</v>
      </c>
      <c r="V18" s="9">
        <v>30400</v>
      </c>
      <c r="X18" s="9">
        <v>2139587952</v>
      </c>
      <c r="Z18" s="9">
        <v>2103556832.8800001</v>
      </c>
      <c r="AB18" s="10">
        <v>0</v>
      </c>
    </row>
    <row r="19" spans="1:28" ht="21.75" customHeight="1" x14ac:dyDescent="0.2">
      <c r="A19" s="77" t="s">
        <v>29</v>
      </c>
      <c r="B19" s="77"/>
      <c r="C19" s="77"/>
      <c r="E19" s="78">
        <v>2491443</v>
      </c>
      <c r="F19" s="78"/>
      <c r="H19" s="9">
        <v>39993999669</v>
      </c>
      <c r="J19" s="9">
        <v>25774991902.129902</v>
      </c>
      <c r="L19" s="9">
        <v>0</v>
      </c>
      <c r="N19" s="9">
        <v>0</v>
      </c>
      <c r="P19" s="9">
        <v>0</v>
      </c>
      <c r="R19" s="9">
        <v>0</v>
      </c>
      <c r="T19" s="9">
        <v>2491443</v>
      </c>
      <c r="V19" s="9">
        <v>12920</v>
      </c>
      <c r="X19" s="9">
        <v>39993999669</v>
      </c>
      <c r="Z19" s="9">
        <v>31940619161.2812</v>
      </c>
      <c r="AB19" s="10">
        <v>0.08</v>
      </c>
    </row>
    <row r="20" spans="1:28" ht="21.75" customHeight="1" x14ac:dyDescent="0.2">
      <c r="A20" s="77" t="s">
        <v>30</v>
      </c>
      <c r="B20" s="77"/>
      <c r="C20" s="77"/>
      <c r="E20" s="78">
        <v>621899</v>
      </c>
      <c r="F20" s="78"/>
      <c r="H20" s="9">
        <v>9903379181</v>
      </c>
      <c r="J20" s="9">
        <v>6646077832.2621002</v>
      </c>
      <c r="L20" s="9">
        <v>0</v>
      </c>
      <c r="N20" s="9">
        <v>0</v>
      </c>
      <c r="P20" s="9">
        <v>0</v>
      </c>
      <c r="R20" s="9">
        <v>0</v>
      </c>
      <c r="T20" s="9">
        <v>621899</v>
      </c>
      <c r="V20" s="9">
        <v>15440</v>
      </c>
      <c r="X20" s="9">
        <v>9903379181</v>
      </c>
      <c r="Z20" s="9">
        <v>9527896168.0711994</v>
      </c>
      <c r="AB20" s="10">
        <v>0.02</v>
      </c>
    </row>
    <row r="21" spans="1:28" ht="21.75" customHeight="1" x14ac:dyDescent="0.2">
      <c r="A21" s="77" t="s">
        <v>31</v>
      </c>
      <c r="B21" s="77"/>
      <c r="C21" s="77"/>
      <c r="E21" s="78">
        <v>417915</v>
      </c>
      <c r="F21" s="78"/>
      <c r="H21" s="9">
        <v>21311884176</v>
      </c>
      <c r="J21" s="9">
        <v>15127691181.983999</v>
      </c>
      <c r="L21" s="9">
        <v>0</v>
      </c>
      <c r="N21" s="9">
        <v>0</v>
      </c>
      <c r="P21" s="9">
        <v>0</v>
      </c>
      <c r="R21" s="9">
        <v>0</v>
      </c>
      <c r="T21" s="9">
        <v>417915</v>
      </c>
      <c r="V21" s="9">
        <v>58650</v>
      </c>
      <c r="X21" s="9">
        <v>21311884176</v>
      </c>
      <c r="Z21" s="9">
        <v>24321246924.982498</v>
      </c>
      <c r="AB21" s="10">
        <v>0.06</v>
      </c>
    </row>
    <row r="22" spans="1:28" ht="21.75" customHeight="1" x14ac:dyDescent="0.2">
      <c r="A22" s="77" t="s">
        <v>32</v>
      </c>
      <c r="B22" s="77"/>
      <c r="C22" s="77"/>
      <c r="E22" s="78">
        <v>1000000</v>
      </c>
      <c r="F22" s="78"/>
      <c r="H22" s="9">
        <v>46004534302</v>
      </c>
      <c r="J22" s="9">
        <v>48208445680</v>
      </c>
      <c r="L22" s="9">
        <v>0</v>
      </c>
      <c r="N22" s="9">
        <v>0</v>
      </c>
      <c r="P22" s="9">
        <v>0</v>
      </c>
      <c r="R22" s="9">
        <v>0</v>
      </c>
      <c r="T22" s="9">
        <v>1000000</v>
      </c>
      <c r="V22" s="9">
        <v>68850</v>
      </c>
      <c r="X22" s="9">
        <v>46004534302</v>
      </c>
      <c r="Z22" s="9">
        <v>68317789500</v>
      </c>
      <c r="AB22" s="10">
        <v>0.16</v>
      </c>
    </row>
    <row r="23" spans="1:28" ht="21.75" customHeight="1" x14ac:dyDescent="0.2">
      <c r="A23" s="77" t="s">
        <v>33</v>
      </c>
      <c r="B23" s="77"/>
      <c r="C23" s="77"/>
      <c r="E23" s="78">
        <v>2951000</v>
      </c>
      <c r="F23" s="78"/>
      <c r="H23" s="9">
        <v>23511286073</v>
      </c>
      <c r="J23" s="9">
        <v>18125488486.299999</v>
      </c>
      <c r="L23" s="9">
        <v>0</v>
      </c>
      <c r="N23" s="9">
        <v>0</v>
      </c>
      <c r="P23" s="9">
        <v>0</v>
      </c>
      <c r="R23" s="9">
        <v>0</v>
      </c>
      <c r="T23" s="9">
        <v>2951000</v>
      </c>
      <c r="V23" s="9">
        <v>10130</v>
      </c>
      <c r="X23" s="9">
        <v>23511286073</v>
      </c>
      <c r="Z23" s="9">
        <v>29662552240.099998</v>
      </c>
      <c r="AB23" s="10">
        <v>7.0000000000000007E-2</v>
      </c>
    </row>
    <row r="24" spans="1:28" ht="21.75" customHeight="1" x14ac:dyDescent="0.2">
      <c r="A24" s="77" t="s">
        <v>34</v>
      </c>
      <c r="B24" s="77"/>
      <c r="C24" s="77"/>
      <c r="E24" s="78">
        <v>257779272</v>
      </c>
      <c r="F24" s="78"/>
      <c r="H24" s="9">
        <v>957047931128</v>
      </c>
      <c r="J24" s="9">
        <v>460160162171.16498</v>
      </c>
      <c r="L24" s="9">
        <v>0</v>
      </c>
      <c r="N24" s="9">
        <v>0</v>
      </c>
      <c r="P24" s="9">
        <v>0</v>
      </c>
      <c r="R24" s="9">
        <v>0</v>
      </c>
      <c r="T24" s="9">
        <v>257779272</v>
      </c>
      <c r="V24" s="9">
        <v>2156</v>
      </c>
      <c r="X24" s="9">
        <v>957047931128</v>
      </c>
      <c r="Z24" s="9">
        <v>551475992018.36096</v>
      </c>
      <c r="AB24" s="10">
        <v>1.31</v>
      </c>
    </row>
    <row r="25" spans="1:28" ht="21.75" customHeight="1" x14ac:dyDescent="0.2">
      <c r="A25" s="77" t="s">
        <v>35</v>
      </c>
      <c r="B25" s="77"/>
      <c r="C25" s="77"/>
      <c r="E25" s="78">
        <v>8180671</v>
      </c>
      <c r="F25" s="78"/>
      <c r="H25" s="9">
        <v>12006079189</v>
      </c>
      <c r="J25" s="9">
        <v>14684438853.4245</v>
      </c>
      <c r="L25" s="9">
        <v>0</v>
      </c>
      <c r="N25" s="9">
        <v>0</v>
      </c>
      <c r="P25" s="9">
        <v>0</v>
      </c>
      <c r="R25" s="9">
        <v>0</v>
      </c>
      <c r="T25" s="9">
        <v>8180671</v>
      </c>
      <c r="V25" s="9">
        <v>2227</v>
      </c>
      <c r="X25" s="9">
        <v>12006079189</v>
      </c>
      <c r="Z25" s="9">
        <v>18077526438.129601</v>
      </c>
      <c r="AB25" s="10">
        <v>0.04</v>
      </c>
    </row>
    <row r="26" spans="1:28" ht="21.75" customHeight="1" x14ac:dyDescent="0.2">
      <c r="A26" s="77" t="s">
        <v>36</v>
      </c>
      <c r="B26" s="77"/>
      <c r="C26" s="77"/>
      <c r="E26" s="78">
        <v>454481</v>
      </c>
      <c r="F26" s="78"/>
      <c r="H26" s="9">
        <v>212242627</v>
      </c>
      <c r="J26" s="9">
        <v>364833000.25283003</v>
      </c>
      <c r="L26" s="9">
        <v>0</v>
      </c>
      <c r="N26" s="9">
        <v>0</v>
      </c>
      <c r="P26" s="9">
        <v>-454481</v>
      </c>
      <c r="R26" s="9">
        <v>459987222</v>
      </c>
      <c r="T26" s="9">
        <v>0</v>
      </c>
      <c r="V26" s="9">
        <v>0</v>
      </c>
      <c r="X26" s="9">
        <v>0</v>
      </c>
      <c r="Z26" s="9">
        <v>0</v>
      </c>
      <c r="AB26" s="10">
        <v>0</v>
      </c>
    </row>
    <row r="27" spans="1:28" ht="21.75" customHeight="1" x14ac:dyDescent="0.2">
      <c r="A27" s="77" t="s">
        <v>37</v>
      </c>
      <c r="B27" s="77"/>
      <c r="C27" s="77"/>
      <c r="E27" s="78">
        <v>827225</v>
      </c>
      <c r="F27" s="78"/>
      <c r="H27" s="9">
        <v>2250052000</v>
      </c>
      <c r="J27" s="9">
        <v>598385471.49675</v>
      </c>
      <c r="L27" s="9">
        <v>0</v>
      </c>
      <c r="N27" s="9">
        <v>0</v>
      </c>
      <c r="P27" s="9">
        <v>-827225</v>
      </c>
      <c r="R27" s="9">
        <v>769939075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</row>
    <row r="28" spans="1:28" ht="21.75" customHeight="1" x14ac:dyDescent="0.2">
      <c r="A28" s="77" t="s">
        <v>38</v>
      </c>
      <c r="B28" s="77"/>
      <c r="C28" s="77"/>
      <c r="E28" s="78">
        <v>2338000</v>
      </c>
      <c r="F28" s="78"/>
      <c r="H28" s="9">
        <v>20668979127</v>
      </c>
      <c r="J28" s="9">
        <v>11940665607.219999</v>
      </c>
      <c r="L28" s="9">
        <v>0</v>
      </c>
      <c r="N28" s="9">
        <v>0</v>
      </c>
      <c r="P28" s="9">
        <v>0</v>
      </c>
      <c r="R28" s="9">
        <v>0</v>
      </c>
      <c r="T28" s="9">
        <v>2338000</v>
      </c>
      <c r="V28" s="9">
        <v>8170</v>
      </c>
      <c r="X28" s="9">
        <v>20668979127</v>
      </c>
      <c r="Z28" s="9">
        <v>18953805714.200001</v>
      </c>
      <c r="AB28" s="10">
        <v>0.04</v>
      </c>
    </row>
    <row r="29" spans="1:28" ht="21.75" customHeight="1" x14ac:dyDescent="0.2">
      <c r="A29" s="77" t="s">
        <v>39</v>
      </c>
      <c r="B29" s="77"/>
      <c r="C29" s="77"/>
      <c r="E29" s="78">
        <v>1450000</v>
      </c>
      <c r="F29" s="78"/>
      <c r="H29" s="9">
        <v>40176746372</v>
      </c>
      <c r="J29" s="9">
        <v>21835099804</v>
      </c>
      <c r="L29" s="9">
        <v>0</v>
      </c>
      <c r="N29" s="9">
        <v>0</v>
      </c>
      <c r="P29" s="9">
        <v>0</v>
      </c>
      <c r="R29" s="9">
        <v>0</v>
      </c>
      <c r="T29" s="9">
        <v>1450000</v>
      </c>
      <c r="V29" s="9">
        <v>25780</v>
      </c>
      <c r="X29" s="9">
        <v>40176746372</v>
      </c>
      <c r="Z29" s="9">
        <v>37092044870</v>
      </c>
      <c r="AB29" s="10">
        <v>0.09</v>
      </c>
    </row>
    <row r="30" spans="1:28" ht="21.75" customHeight="1" x14ac:dyDescent="0.2">
      <c r="A30" s="77" t="s">
        <v>40</v>
      </c>
      <c r="B30" s="77"/>
      <c r="C30" s="77"/>
      <c r="E30" s="78">
        <v>563500</v>
      </c>
      <c r="F30" s="78"/>
      <c r="H30" s="9">
        <v>4956792440</v>
      </c>
      <c r="J30" s="9">
        <v>4545841898.8500004</v>
      </c>
      <c r="L30" s="9">
        <v>0</v>
      </c>
      <c r="N30" s="9">
        <v>0</v>
      </c>
      <c r="P30" s="9">
        <v>-563500</v>
      </c>
      <c r="R30" s="9">
        <v>5049439531</v>
      </c>
      <c r="T30" s="9">
        <v>0</v>
      </c>
      <c r="V30" s="9">
        <v>0</v>
      </c>
      <c r="X30" s="9">
        <v>0</v>
      </c>
      <c r="Z30" s="9">
        <v>0</v>
      </c>
      <c r="AB30" s="10">
        <v>0</v>
      </c>
    </row>
    <row r="31" spans="1:28" ht="21.75" customHeight="1" x14ac:dyDescent="0.2">
      <c r="A31" s="77" t="s">
        <v>41</v>
      </c>
      <c r="B31" s="77"/>
      <c r="C31" s="77"/>
      <c r="E31" s="78">
        <v>10000</v>
      </c>
      <c r="F31" s="78"/>
      <c r="H31" s="9">
        <v>10109372</v>
      </c>
      <c r="J31" s="9">
        <v>6836740.2999999998</v>
      </c>
      <c r="L31" s="9">
        <v>0</v>
      </c>
      <c r="N31" s="9">
        <v>0</v>
      </c>
      <c r="P31" s="9">
        <v>0</v>
      </c>
      <c r="R31" s="9">
        <v>0</v>
      </c>
      <c r="T31" s="9">
        <v>10000</v>
      </c>
      <c r="V31" s="9">
        <v>689</v>
      </c>
      <c r="X31" s="9">
        <v>10109372</v>
      </c>
      <c r="Z31" s="9">
        <v>6836740.2999999998</v>
      </c>
      <c r="AB31" s="10">
        <v>0</v>
      </c>
    </row>
    <row r="32" spans="1:28" ht="21.75" customHeight="1" x14ac:dyDescent="0.2">
      <c r="A32" s="77" t="s">
        <v>42</v>
      </c>
      <c r="B32" s="77"/>
      <c r="C32" s="77"/>
      <c r="E32" s="78">
        <v>10000</v>
      </c>
      <c r="F32" s="78"/>
      <c r="H32" s="9">
        <v>9608908</v>
      </c>
      <c r="J32" s="9">
        <v>9148729.4000000004</v>
      </c>
      <c r="L32" s="9">
        <v>0</v>
      </c>
      <c r="N32" s="9">
        <v>0</v>
      </c>
      <c r="P32" s="9">
        <v>0</v>
      </c>
      <c r="R32" s="9">
        <v>0</v>
      </c>
      <c r="T32" s="9">
        <v>10000</v>
      </c>
      <c r="V32" s="9">
        <v>922</v>
      </c>
      <c r="X32" s="9">
        <v>9608908</v>
      </c>
      <c r="Z32" s="9">
        <v>9148729.4000000004</v>
      </c>
      <c r="AB32" s="10">
        <v>0</v>
      </c>
    </row>
    <row r="33" spans="1:28" ht="21.75" customHeight="1" x14ac:dyDescent="0.2">
      <c r="A33" s="77" t="s">
        <v>43</v>
      </c>
      <c r="B33" s="77"/>
      <c r="C33" s="77"/>
      <c r="E33" s="78">
        <v>10000</v>
      </c>
      <c r="F33" s="78"/>
      <c r="H33" s="9">
        <v>10109372</v>
      </c>
      <c r="J33" s="9">
        <v>4266761</v>
      </c>
      <c r="L33" s="9">
        <v>0</v>
      </c>
      <c r="N33" s="9">
        <v>0</v>
      </c>
      <c r="P33" s="9">
        <v>0</v>
      </c>
      <c r="R33" s="9">
        <v>0</v>
      </c>
      <c r="T33" s="9">
        <v>10000</v>
      </c>
      <c r="V33" s="9">
        <v>430</v>
      </c>
      <c r="X33" s="9">
        <v>10109372</v>
      </c>
      <c r="Z33" s="9">
        <v>4266761</v>
      </c>
      <c r="AB33" s="10">
        <v>0</v>
      </c>
    </row>
    <row r="34" spans="1:28" ht="21.75" customHeight="1" x14ac:dyDescent="0.2">
      <c r="A34" s="77" t="s">
        <v>44</v>
      </c>
      <c r="B34" s="77"/>
      <c r="C34" s="77"/>
      <c r="E34" s="78">
        <v>10000</v>
      </c>
      <c r="F34" s="78"/>
      <c r="H34" s="9">
        <v>12411506</v>
      </c>
      <c r="J34" s="9">
        <v>4286606.4000000004</v>
      </c>
      <c r="L34" s="9">
        <v>0</v>
      </c>
      <c r="N34" s="9">
        <v>0</v>
      </c>
      <c r="P34" s="9">
        <v>0</v>
      </c>
      <c r="R34" s="9">
        <v>0</v>
      </c>
      <c r="T34" s="9">
        <v>10000</v>
      </c>
      <c r="V34" s="9">
        <v>432</v>
      </c>
      <c r="X34" s="9">
        <v>12411506</v>
      </c>
      <c r="Z34" s="9">
        <v>4286606.4000000004</v>
      </c>
      <c r="AB34" s="10">
        <v>0</v>
      </c>
    </row>
    <row r="35" spans="1:28" ht="21.75" customHeight="1" x14ac:dyDescent="0.2">
      <c r="A35" s="77" t="s">
        <v>45</v>
      </c>
      <c r="B35" s="77"/>
      <c r="C35" s="77"/>
      <c r="E35" s="78">
        <v>10000</v>
      </c>
      <c r="F35" s="78"/>
      <c r="H35" s="9">
        <v>11110300</v>
      </c>
      <c r="J35" s="9">
        <v>10914970</v>
      </c>
      <c r="L35" s="9">
        <v>0</v>
      </c>
      <c r="N35" s="9">
        <v>0</v>
      </c>
      <c r="P35" s="9">
        <v>0</v>
      </c>
      <c r="R35" s="9">
        <v>0</v>
      </c>
      <c r="T35" s="9">
        <v>10000</v>
      </c>
      <c r="V35" s="9">
        <v>1100</v>
      </c>
      <c r="X35" s="9">
        <v>11110300</v>
      </c>
      <c r="Z35" s="9">
        <v>10914970</v>
      </c>
      <c r="AB35" s="10">
        <v>0</v>
      </c>
    </row>
    <row r="36" spans="1:28" ht="21.75" customHeight="1" x14ac:dyDescent="0.2">
      <c r="A36" s="77" t="s">
        <v>46</v>
      </c>
      <c r="B36" s="77"/>
      <c r="C36" s="77"/>
      <c r="E36" s="78">
        <v>29700000</v>
      </c>
      <c r="F36" s="78"/>
      <c r="H36" s="9">
        <v>39761015677</v>
      </c>
      <c r="J36" s="9">
        <v>47152670400</v>
      </c>
      <c r="L36" s="9">
        <v>0</v>
      </c>
      <c r="N36" s="9">
        <v>0</v>
      </c>
      <c r="P36" s="9">
        <v>0</v>
      </c>
      <c r="R36" s="9">
        <v>0</v>
      </c>
      <c r="T36" s="9">
        <v>29700000</v>
      </c>
      <c r="V36" s="9">
        <v>2049</v>
      </c>
      <c r="X36" s="9">
        <v>39761015677</v>
      </c>
      <c r="Z36" s="9">
        <v>60384888531</v>
      </c>
      <c r="AB36" s="10">
        <v>0.14000000000000001</v>
      </c>
    </row>
    <row r="37" spans="1:28" ht="21.75" customHeight="1" x14ac:dyDescent="0.2">
      <c r="A37" s="77" t="s">
        <v>47</v>
      </c>
      <c r="B37" s="77"/>
      <c r="C37" s="77"/>
      <c r="E37" s="78">
        <v>4400000</v>
      </c>
      <c r="F37" s="78"/>
      <c r="H37" s="9">
        <v>49936252637</v>
      </c>
      <c r="J37" s="9">
        <v>47432093632</v>
      </c>
      <c r="L37" s="9">
        <v>0</v>
      </c>
      <c r="N37" s="9">
        <v>0</v>
      </c>
      <c r="P37" s="9">
        <v>0</v>
      </c>
      <c r="R37" s="9">
        <v>0</v>
      </c>
      <c r="T37" s="9">
        <v>4400000</v>
      </c>
      <c r="V37" s="9">
        <v>15030</v>
      </c>
      <c r="X37" s="9">
        <v>49936252637</v>
      </c>
      <c r="Z37" s="9">
        <v>65620799640</v>
      </c>
      <c r="AB37" s="10">
        <v>0.16</v>
      </c>
    </row>
    <row r="38" spans="1:28" ht="21.75" customHeight="1" x14ac:dyDescent="0.2">
      <c r="A38" s="77" t="s">
        <v>48</v>
      </c>
      <c r="B38" s="77"/>
      <c r="C38" s="77"/>
      <c r="E38" s="78">
        <v>2545078</v>
      </c>
      <c r="F38" s="78"/>
      <c r="H38" s="9">
        <v>18072367883</v>
      </c>
      <c r="J38" s="9">
        <v>14442788604.636101</v>
      </c>
      <c r="L38" s="9">
        <v>0</v>
      </c>
      <c r="N38" s="9">
        <v>0</v>
      </c>
      <c r="P38" s="9">
        <v>-2545078</v>
      </c>
      <c r="R38" s="9">
        <v>13106849622</v>
      </c>
      <c r="T38" s="9">
        <v>0</v>
      </c>
      <c r="V38" s="9">
        <v>0</v>
      </c>
      <c r="X38" s="9">
        <v>0</v>
      </c>
      <c r="Z38" s="9">
        <v>0</v>
      </c>
      <c r="AB38" s="10">
        <v>0</v>
      </c>
    </row>
    <row r="39" spans="1:28" ht="21.75" customHeight="1" x14ac:dyDescent="0.2">
      <c r="A39" s="77" t="s">
        <v>49</v>
      </c>
      <c r="B39" s="77"/>
      <c r="C39" s="77"/>
      <c r="E39" s="78">
        <v>10000</v>
      </c>
      <c r="F39" s="78"/>
      <c r="H39" s="9">
        <v>9608908</v>
      </c>
      <c r="J39" s="9">
        <v>4276683.7</v>
      </c>
      <c r="L39" s="9">
        <v>0</v>
      </c>
      <c r="N39" s="9">
        <v>0</v>
      </c>
      <c r="P39" s="9">
        <v>0</v>
      </c>
      <c r="R39" s="9">
        <v>0</v>
      </c>
      <c r="T39" s="9">
        <v>10000</v>
      </c>
      <c r="V39" s="9">
        <v>431</v>
      </c>
      <c r="X39" s="9">
        <v>9608908</v>
      </c>
      <c r="Z39" s="9">
        <v>4276683.7</v>
      </c>
      <c r="AB39" s="10">
        <v>0</v>
      </c>
    </row>
    <row r="40" spans="1:28" ht="21.75" customHeight="1" x14ac:dyDescent="0.2">
      <c r="A40" s="77" t="s">
        <v>50</v>
      </c>
      <c r="B40" s="77"/>
      <c r="C40" s="77"/>
      <c r="E40" s="78">
        <v>10000</v>
      </c>
      <c r="F40" s="78"/>
      <c r="H40" s="9">
        <v>7607052</v>
      </c>
      <c r="J40" s="9">
        <v>4316374.5</v>
      </c>
      <c r="L40" s="9">
        <v>0</v>
      </c>
      <c r="N40" s="9">
        <v>0</v>
      </c>
      <c r="P40" s="9">
        <v>0</v>
      </c>
      <c r="R40" s="9">
        <v>0</v>
      </c>
      <c r="T40" s="9">
        <v>10000</v>
      </c>
      <c r="V40" s="9">
        <v>435</v>
      </c>
      <c r="X40" s="9">
        <v>7607052</v>
      </c>
      <c r="Z40" s="9">
        <v>4316374.5</v>
      </c>
      <c r="AB40" s="10">
        <v>0</v>
      </c>
    </row>
    <row r="41" spans="1:28" ht="21.75" customHeight="1" x14ac:dyDescent="0.2">
      <c r="A41" s="77" t="s">
        <v>51</v>
      </c>
      <c r="B41" s="77"/>
      <c r="C41" s="77"/>
      <c r="E41" s="78">
        <v>10000</v>
      </c>
      <c r="F41" s="78"/>
      <c r="H41" s="9">
        <v>12611692</v>
      </c>
      <c r="J41" s="9">
        <v>12066003.199999999</v>
      </c>
      <c r="L41" s="9">
        <v>0</v>
      </c>
      <c r="N41" s="9">
        <v>0</v>
      </c>
      <c r="P41" s="9">
        <v>0</v>
      </c>
      <c r="R41" s="9">
        <v>0</v>
      </c>
      <c r="T41" s="9">
        <v>10000</v>
      </c>
      <c r="V41" s="9">
        <v>1216</v>
      </c>
      <c r="X41" s="9">
        <v>12611692</v>
      </c>
      <c r="Z41" s="9">
        <v>12066003.199999999</v>
      </c>
      <c r="AB41" s="10">
        <v>0</v>
      </c>
    </row>
    <row r="42" spans="1:28" ht="21.75" customHeight="1" x14ac:dyDescent="0.2">
      <c r="A42" s="77" t="s">
        <v>52</v>
      </c>
      <c r="B42" s="77"/>
      <c r="C42" s="77"/>
      <c r="E42" s="78">
        <v>10000</v>
      </c>
      <c r="F42" s="78"/>
      <c r="H42" s="9">
        <v>10509744</v>
      </c>
      <c r="J42" s="9">
        <v>6876431.0999999996</v>
      </c>
      <c r="L42" s="9">
        <v>0</v>
      </c>
      <c r="N42" s="9">
        <v>0</v>
      </c>
      <c r="P42" s="9">
        <v>0</v>
      </c>
      <c r="R42" s="9">
        <v>0</v>
      </c>
      <c r="T42" s="9">
        <v>10000</v>
      </c>
      <c r="V42" s="9">
        <v>693</v>
      </c>
      <c r="X42" s="9">
        <v>10509744</v>
      </c>
      <c r="Z42" s="9">
        <v>6876431.0999999996</v>
      </c>
      <c r="AB42" s="10">
        <v>0</v>
      </c>
    </row>
    <row r="43" spans="1:28" ht="21.75" customHeight="1" x14ac:dyDescent="0.2">
      <c r="A43" s="77" t="s">
        <v>53</v>
      </c>
      <c r="B43" s="77"/>
      <c r="C43" s="77"/>
      <c r="E43" s="78">
        <v>10000</v>
      </c>
      <c r="F43" s="78"/>
      <c r="H43" s="9">
        <v>12211320</v>
      </c>
      <c r="J43" s="9">
        <v>11688940.6</v>
      </c>
      <c r="L43" s="9">
        <v>0</v>
      </c>
      <c r="N43" s="9">
        <v>0</v>
      </c>
      <c r="P43" s="9">
        <v>0</v>
      </c>
      <c r="R43" s="9">
        <v>0</v>
      </c>
      <c r="T43" s="9">
        <v>10000</v>
      </c>
      <c r="V43" s="9">
        <v>1178</v>
      </c>
      <c r="X43" s="9">
        <v>12211320</v>
      </c>
      <c r="Z43" s="9">
        <v>11688940.6</v>
      </c>
      <c r="AB43" s="10">
        <v>0</v>
      </c>
    </row>
    <row r="44" spans="1:28" ht="21.75" customHeight="1" x14ac:dyDescent="0.2">
      <c r="A44" s="77" t="s">
        <v>54</v>
      </c>
      <c r="B44" s="77"/>
      <c r="C44" s="77"/>
      <c r="E44" s="78">
        <v>10000</v>
      </c>
      <c r="F44" s="78"/>
      <c r="H44" s="9">
        <v>21820230</v>
      </c>
      <c r="J44" s="9">
        <v>19736250.300000001</v>
      </c>
      <c r="L44" s="9">
        <v>0</v>
      </c>
      <c r="N44" s="9">
        <v>0</v>
      </c>
      <c r="P44" s="9">
        <v>0</v>
      </c>
      <c r="R44" s="9">
        <v>0</v>
      </c>
      <c r="T44" s="9">
        <v>10000</v>
      </c>
      <c r="V44" s="9">
        <v>1989</v>
      </c>
      <c r="X44" s="9">
        <v>21820230</v>
      </c>
      <c r="Z44" s="9">
        <v>19736250.300000001</v>
      </c>
      <c r="AB44" s="10">
        <v>0</v>
      </c>
    </row>
    <row r="45" spans="1:28" ht="21.75" customHeight="1" x14ac:dyDescent="0.2">
      <c r="A45" s="77" t="s">
        <v>55</v>
      </c>
      <c r="B45" s="77"/>
      <c r="C45" s="77"/>
      <c r="E45" s="78">
        <v>10000</v>
      </c>
      <c r="F45" s="78"/>
      <c r="H45" s="9">
        <v>13512528</v>
      </c>
      <c r="J45" s="9">
        <v>12909432.699999999</v>
      </c>
      <c r="L45" s="9">
        <v>0</v>
      </c>
      <c r="N45" s="9">
        <v>0</v>
      </c>
      <c r="P45" s="9">
        <v>0</v>
      </c>
      <c r="R45" s="9">
        <v>0</v>
      </c>
      <c r="T45" s="9">
        <v>10000</v>
      </c>
      <c r="V45" s="9">
        <v>1301</v>
      </c>
      <c r="X45" s="9">
        <v>13512528</v>
      </c>
      <c r="Z45" s="9">
        <v>12909432.699999999</v>
      </c>
      <c r="AB45" s="10">
        <v>0</v>
      </c>
    </row>
    <row r="46" spans="1:28" ht="21.75" customHeight="1" x14ac:dyDescent="0.2">
      <c r="A46" s="77" t="s">
        <v>56</v>
      </c>
      <c r="B46" s="77"/>
      <c r="C46" s="77"/>
      <c r="E46" s="78">
        <v>10000</v>
      </c>
      <c r="F46" s="78"/>
      <c r="H46" s="9">
        <v>9608908</v>
      </c>
      <c r="J46" s="9">
        <v>5973465.4000000004</v>
      </c>
      <c r="L46" s="9">
        <v>0</v>
      </c>
      <c r="N46" s="9">
        <v>0</v>
      </c>
      <c r="P46" s="9">
        <v>0</v>
      </c>
      <c r="R46" s="9">
        <v>0</v>
      </c>
      <c r="T46" s="9">
        <v>10000</v>
      </c>
      <c r="V46" s="9">
        <v>602</v>
      </c>
      <c r="X46" s="9">
        <v>9608908</v>
      </c>
      <c r="Z46" s="9">
        <v>5973465.4000000004</v>
      </c>
      <c r="AB46" s="10">
        <v>0</v>
      </c>
    </row>
    <row r="47" spans="1:28" ht="21.75" customHeight="1" x14ac:dyDescent="0.2">
      <c r="A47" s="77" t="s">
        <v>57</v>
      </c>
      <c r="B47" s="77"/>
      <c r="C47" s="77"/>
      <c r="E47" s="78">
        <v>10000</v>
      </c>
      <c r="F47" s="78"/>
      <c r="H47" s="9">
        <v>14012992</v>
      </c>
      <c r="J47" s="9">
        <v>13385722.300000001</v>
      </c>
      <c r="L47" s="9">
        <v>0</v>
      </c>
      <c r="N47" s="9">
        <v>0</v>
      </c>
      <c r="P47" s="9">
        <v>0</v>
      </c>
      <c r="R47" s="9">
        <v>0</v>
      </c>
      <c r="T47" s="9">
        <v>10000</v>
      </c>
      <c r="V47" s="9">
        <v>1349</v>
      </c>
      <c r="X47" s="9">
        <v>14012992</v>
      </c>
      <c r="Z47" s="9">
        <v>13385722.300000001</v>
      </c>
      <c r="AB47" s="10">
        <v>0</v>
      </c>
    </row>
    <row r="48" spans="1:28" ht="21.75" customHeight="1" x14ac:dyDescent="0.2">
      <c r="A48" s="77" t="s">
        <v>58</v>
      </c>
      <c r="B48" s="77"/>
      <c r="C48" s="77"/>
      <c r="E48" s="78">
        <v>10000</v>
      </c>
      <c r="F48" s="78"/>
      <c r="H48" s="9">
        <v>7506960</v>
      </c>
      <c r="J48" s="9">
        <v>5824624.9000000004</v>
      </c>
      <c r="L48" s="9">
        <v>0</v>
      </c>
      <c r="N48" s="9">
        <v>0</v>
      </c>
      <c r="P48" s="9">
        <v>0</v>
      </c>
      <c r="R48" s="9">
        <v>0</v>
      </c>
      <c r="T48" s="9">
        <v>10000</v>
      </c>
      <c r="V48" s="9">
        <v>587</v>
      </c>
      <c r="X48" s="9">
        <v>7506960</v>
      </c>
      <c r="Z48" s="9">
        <v>5824624.9000000004</v>
      </c>
      <c r="AB48" s="10">
        <v>0</v>
      </c>
    </row>
    <row r="49" spans="1:28" ht="21.75" customHeight="1" x14ac:dyDescent="0.2">
      <c r="A49" s="77" t="s">
        <v>59</v>
      </c>
      <c r="B49" s="77"/>
      <c r="C49" s="77"/>
      <c r="E49" s="78">
        <v>10000</v>
      </c>
      <c r="F49" s="78"/>
      <c r="H49" s="9">
        <v>10109372</v>
      </c>
      <c r="J49" s="9">
        <v>9714323.3000000007</v>
      </c>
      <c r="L49" s="9">
        <v>0</v>
      </c>
      <c r="N49" s="9">
        <v>0</v>
      </c>
      <c r="P49" s="9">
        <v>0</v>
      </c>
      <c r="R49" s="9">
        <v>0</v>
      </c>
      <c r="T49" s="9">
        <v>10000</v>
      </c>
      <c r="V49" s="9">
        <v>979</v>
      </c>
      <c r="X49" s="9">
        <v>10109372</v>
      </c>
      <c r="Z49" s="9">
        <v>9714323.3000000007</v>
      </c>
      <c r="AB49" s="10">
        <v>0</v>
      </c>
    </row>
    <row r="50" spans="1:28" ht="21.75" customHeight="1" x14ac:dyDescent="0.2">
      <c r="A50" s="77" t="s">
        <v>60</v>
      </c>
      <c r="B50" s="77"/>
      <c r="C50" s="77"/>
      <c r="E50" s="78">
        <v>10000</v>
      </c>
      <c r="F50" s="78"/>
      <c r="H50" s="9">
        <v>13912898</v>
      </c>
      <c r="J50" s="9">
        <v>12562138.199999999</v>
      </c>
      <c r="L50" s="9">
        <v>0</v>
      </c>
      <c r="N50" s="9">
        <v>0</v>
      </c>
      <c r="P50" s="9">
        <v>0</v>
      </c>
      <c r="R50" s="9">
        <v>0</v>
      </c>
      <c r="T50" s="9">
        <v>10000</v>
      </c>
      <c r="V50" s="9">
        <v>1266</v>
      </c>
      <c r="X50" s="9">
        <v>13912898</v>
      </c>
      <c r="Z50" s="9">
        <v>12562138.199999999</v>
      </c>
      <c r="AB50" s="10">
        <v>0</v>
      </c>
    </row>
    <row r="51" spans="1:28" ht="21.75" customHeight="1" x14ac:dyDescent="0.2">
      <c r="A51" s="77" t="s">
        <v>61</v>
      </c>
      <c r="B51" s="77"/>
      <c r="C51" s="77"/>
      <c r="E51" s="78">
        <v>10000</v>
      </c>
      <c r="F51" s="78"/>
      <c r="H51" s="9">
        <v>7607052</v>
      </c>
      <c r="J51" s="9">
        <v>4286606.4000000004</v>
      </c>
      <c r="L51" s="9">
        <v>0</v>
      </c>
      <c r="N51" s="9">
        <v>0</v>
      </c>
      <c r="P51" s="9">
        <v>0</v>
      </c>
      <c r="R51" s="9">
        <v>0</v>
      </c>
      <c r="T51" s="9">
        <v>10000</v>
      </c>
      <c r="V51" s="9">
        <v>432</v>
      </c>
      <c r="X51" s="9">
        <v>7607052</v>
      </c>
      <c r="Z51" s="9">
        <v>4286606.4000000004</v>
      </c>
      <c r="AB51" s="10">
        <v>0</v>
      </c>
    </row>
    <row r="52" spans="1:28" ht="21.75" customHeight="1" x14ac:dyDescent="0.2">
      <c r="A52" s="77" t="s">
        <v>62</v>
      </c>
      <c r="B52" s="77"/>
      <c r="C52" s="77"/>
      <c r="E52" s="78">
        <v>10000</v>
      </c>
      <c r="F52" s="78"/>
      <c r="H52" s="9">
        <v>8808166</v>
      </c>
      <c r="J52" s="9">
        <v>5080422.4000000004</v>
      </c>
      <c r="L52" s="9">
        <v>0</v>
      </c>
      <c r="N52" s="9">
        <v>0</v>
      </c>
      <c r="P52" s="9">
        <v>0</v>
      </c>
      <c r="R52" s="9">
        <v>0</v>
      </c>
      <c r="T52" s="9">
        <v>10000</v>
      </c>
      <c r="V52" s="9">
        <v>512</v>
      </c>
      <c r="X52" s="9">
        <v>8808166</v>
      </c>
      <c r="Z52" s="9">
        <v>5080422.4000000004</v>
      </c>
      <c r="AB52" s="10">
        <v>0</v>
      </c>
    </row>
    <row r="53" spans="1:28" ht="21.75" customHeight="1" x14ac:dyDescent="0.2">
      <c r="A53" s="77" t="s">
        <v>63</v>
      </c>
      <c r="B53" s="77"/>
      <c r="C53" s="77"/>
      <c r="E53" s="78">
        <v>10000</v>
      </c>
      <c r="F53" s="78"/>
      <c r="H53" s="9">
        <v>7206680</v>
      </c>
      <c r="J53" s="9">
        <v>4306451.8</v>
      </c>
      <c r="L53" s="9">
        <v>0</v>
      </c>
      <c r="N53" s="9">
        <v>0</v>
      </c>
      <c r="P53" s="9">
        <v>0</v>
      </c>
      <c r="R53" s="9">
        <v>0</v>
      </c>
      <c r="T53" s="9">
        <v>10000</v>
      </c>
      <c r="V53" s="9">
        <v>434</v>
      </c>
      <c r="X53" s="9">
        <v>7206680</v>
      </c>
      <c r="Z53" s="9">
        <v>4306451.8</v>
      </c>
      <c r="AB53" s="10">
        <v>0</v>
      </c>
    </row>
    <row r="54" spans="1:28" ht="21.75" customHeight="1" x14ac:dyDescent="0.2">
      <c r="A54" s="77" t="s">
        <v>64</v>
      </c>
      <c r="B54" s="77"/>
      <c r="C54" s="77"/>
      <c r="E54" s="78">
        <v>10000</v>
      </c>
      <c r="F54" s="78"/>
      <c r="H54" s="9">
        <v>12611689</v>
      </c>
      <c r="J54" s="9">
        <v>12016389.699999999</v>
      </c>
      <c r="L54" s="9">
        <v>0</v>
      </c>
      <c r="N54" s="9">
        <v>0</v>
      </c>
      <c r="P54" s="9">
        <v>0</v>
      </c>
      <c r="R54" s="9">
        <v>0</v>
      </c>
      <c r="T54" s="9">
        <v>10000</v>
      </c>
      <c r="V54" s="9">
        <v>1211</v>
      </c>
      <c r="X54" s="9">
        <v>12611689</v>
      </c>
      <c r="Z54" s="9">
        <v>12016389.699999999</v>
      </c>
      <c r="AB54" s="10">
        <v>0</v>
      </c>
    </row>
    <row r="55" spans="1:28" ht="21.75" customHeight="1" x14ac:dyDescent="0.2">
      <c r="A55" s="77" t="s">
        <v>65</v>
      </c>
      <c r="B55" s="77"/>
      <c r="C55" s="77"/>
      <c r="E55" s="78">
        <v>2435277</v>
      </c>
      <c r="F55" s="78"/>
      <c r="H55" s="9">
        <v>29912971365</v>
      </c>
      <c r="J55" s="9">
        <v>20298199393.835999</v>
      </c>
      <c r="L55" s="9">
        <v>0</v>
      </c>
      <c r="N55" s="9">
        <v>0</v>
      </c>
      <c r="P55" s="9">
        <v>0</v>
      </c>
      <c r="R55" s="9">
        <v>0</v>
      </c>
      <c r="T55" s="9">
        <v>2435277</v>
      </c>
      <c r="V55" s="9">
        <v>12560</v>
      </c>
      <c r="X55" s="9">
        <v>29912971365</v>
      </c>
      <c r="Z55" s="9">
        <v>30350640998.402401</v>
      </c>
      <c r="AB55" s="10">
        <v>7.0000000000000007E-2</v>
      </c>
    </row>
    <row r="56" spans="1:28" ht="21.75" customHeight="1" x14ac:dyDescent="0.2">
      <c r="A56" s="77" t="s">
        <v>66</v>
      </c>
      <c r="B56" s="77"/>
      <c r="C56" s="77"/>
      <c r="E56" s="78">
        <v>12737739</v>
      </c>
      <c r="F56" s="78"/>
      <c r="H56" s="9">
        <v>32909145214</v>
      </c>
      <c r="J56" s="9">
        <v>20222842044.048</v>
      </c>
      <c r="L56" s="9">
        <v>0</v>
      </c>
      <c r="N56" s="9">
        <v>0</v>
      </c>
      <c r="P56" s="9">
        <v>0</v>
      </c>
      <c r="R56" s="9">
        <v>0</v>
      </c>
      <c r="T56" s="9">
        <v>12737739</v>
      </c>
      <c r="V56" s="9">
        <v>1600</v>
      </c>
      <c r="X56" s="9">
        <v>32909145214</v>
      </c>
      <c r="Z56" s="9">
        <v>20222842044.048</v>
      </c>
      <c r="AB56" s="10">
        <v>0.05</v>
      </c>
    </row>
    <row r="57" spans="1:28" ht="21.75" customHeight="1" x14ac:dyDescent="0.2">
      <c r="A57" s="77" t="s">
        <v>67</v>
      </c>
      <c r="B57" s="77"/>
      <c r="C57" s="77"/>
      <c r="E57" s="78">
        <v>303003995</v>
      </c>
      <c r="F57" s="78"/>
      <c r="H57" s="9">
        <v>500150239830</v>
      </c>
      <c r="J57" s="9">
        <v>560433546957.16394</v>
      </c>
      <c r="L57" s="9">
        <v>0</v>
      </c>
      <c r="N57" s="9">
        <v>0</v>
      </c>
      <c r="P57" s="9">
        <v>0</v>
      </c>
      <c r="R57" s="9">
        <v>0</v>
      </c>
      <c r="T57" s="9">
        <v>303003995</v>
      </c>
      <c r="V57" s="9">
        <v>1824</v>
      </c>
      <c r="X57" s="9">
        <v>500150239830</v>
      </c>
      <c r="Z57" s="9">
        <v>548407075992.41803</v>
      </c>
      <c r="AB57" s="10">
        <v>1.3</v>
      </c>
    </row>
    <row r="58" spans="1:28" ht="21.75" customHeight="1" x14ac:dyDescent="0.2">
      <c r="A58" s="77" t="s">
        <v>68</v>
      </c>
      <c r="B58" s="77"/>
      <c r="C58" s="77"/>
      <c r="E58" s="78">
        <v>13599999</v>
      </c>
      <c r="F58" s="78"/>
      <c r="H58" s="9">
        <v>28801365382</v>
      </c>
      <c r="J58" s="9">
        <v>11538114711.6091</v>
      </c>
      <c r="L58" s="9">
        <v>0</v>
      </c>
      <c r="N58" s="9">
        <v>0</v>
      </c>
      <c r="P58" s="9">
        <v>0</v>
      </c>
      <c r="R58" s="9">
        <v>0</v>
      </c>
      <c r="T58" s="9">
        <v>13599999</v>
      </c>
      <c r="V58" s="9">
        <v>1277</v>
      </c>
      <c r="X58" s="9">
        <v>28801365382</v>
      </c>
      <c r="Z58" s="9">
        <v>17232950276.871201</v>
      </c>
      <c r="AB58" s="10">
        <v>0.04</v>
      </c>
    </row>
    <row r="59" spans="1:28" ht="21.75" customHeight="1" x14ac:dyDescent="0.2">
      <c r="A59" s="77" t="s">
        <v>69</v>
      </c>
      <c r="B59" s="77"/>
      <c r="C59" s="77"/>
      <c r="E59" s="78">
        <v>750000</v>
      </c>
      <c r="F59" s="78"/>
      <c r="H59" s="9">
        <v>6271538220</v>
      </c>
      <c r="J59" s="9">
        <v>6854105025</v>
      </c>
      <c r="L59" s="9">
        <v>0</v>
      </c>
      <c r="N59" s="9">
        <v>0</v>
      </c>
      <c r="P59" s="9">
        <v>0</v>
      </c>
      <c r="R59" s="9">
        <v>0</v>
      </c>
      <c r="T59" s="9">
        <v>750000</v>
      </c>
      <c r="V59" s="9">
        <v>9900</v>
      </c>
      <c r="X59" s="9">
        <v>6271538220</v>
      </c>
      <c r="Z59" s="9">
        <v>7367604750</v>
      </c>
      <c r="AB59" s="10">
        <v>0.02</v>
      </c>
    </row>
    <row r="60" spans="1:28" ht="21.75" customHeight="1" x14ac:dyDescent="0.2">
      <c r="A60" s="77" t="s">
        <v>70</v>
      </c>
      <c r="B60" s="77"/>
      <c r="C60" s="77"/>
      <c r="E60" s="78">
        <v>3883867</v>
      </c>
      <c r="F60" s="78"/>
      <c r="H60" s="9">
        <v>11810839547</v>
      </c>
      <c r="J60" s="9">
        <v>13060679715.716999</v>
      </c>
      <c r="L60" s="9">
        <v>0</v>
      </c>
      <c r="N60" s="9">
        <v>0</v>
      </c>
      <c r="P60" s="9">
        <v>0</v>
      </c>
      <c r="R60" s="9">
        <v>0</v>
      </c>
      <c r="T60" s="9">
        <v>3883867</v>
      </c>
      <c r="V60" s="9">
        <v>4970</v>
      </c>
      <c r="X60" s="9">
        <v>11810839547</v>
      </c>
      <c r="Z60" s="9">
        <v>19153608199.207298</v>
      </c>
      <c r="AB60" s="10">
        <v>0.05</v>
      </c>
    </row>
    <row r="61" spans="1:28" ht="21.75" customHeight="1" x14ac:dyDescent="0.2">
      <c r="A61" s="77" t="s">
        <v>71</v>
      </c>
      <c r="B61" s="77"/>
      <c r="C61" s="77"/>
      <c r="E61" s="78">
        <v>7912015</v>
      </c>
      <c r="F61" s="78"/>
      <c r="H61" s="9">
        <v>29439450872</v>
      </c>
      <c r="J61" s="9">
        <v>13574128509.4825</v>
      </c>
      <c r="L61" s="9">
        <v>0</v>
      </c>
      <c r="N61" s="9">
        <v>0</v>
      </c>
      <c r="P61" s="9">
        <v>-7912015</v>
      </c>
      <c r="R61" s="9">
        <v>16209208821</v>
      </c>
      <c r="T61" s="9">
        <v>0</v>
      </c>
      <c r="V61" s="9">
        <v>0</v>
      </c>
      <c r="X61" s="9">
        <v>0</v>
      </c>
      <c r="Z61" s="9">
        <v>0</v>
      </c>
      <c r="AB61" s="10">
        <v>0</v>
      </c>
    </row>
    <row r="62" spans="1:28" ht="21.75" customHeight="1" x14ac:dyDescent="0.2">
      <c r="A62" s="77" t="s">
        <v>72</v>
      </c>
      <c r="B62" s="77"/>
      <c r="C62" s="77"/>
      <c r="E62" s="78">
        <v>30228396</v>
      </c>
      <c r="F62" s="78"/>
      <c r="H62" s="9">
        <v>146844878538</v>
      </c>
      <c r="J62" s="9">
        <v>426825014999.63202</v>
      </c>
      <c r="L62" s="9">
        <v>0</v>
      </c>
      <c r="N62" s="9">
        <v>0</v>
      </c>
      <c r="P62" s="9">
        <v>0</v>
      </c>
      <c r="R62" s="9">
        <v>0</v>
      </c>
      <c r="T62" s="9">
        <v>30228396</v>
      </c>
      <c r="V62" s="9">
        <v>22070</v>
      </c>
      <c r="X62" s="9">
        <v>146844878538</v>
      </c>
      <c r="Z62" s="9">
        <v>661983702111.16394</v>
      </c>
      <c r="AB62" s="10">
        <v>1.57</v>
      </c>
    </row>
    <row r="63" spans="1:28" ht="21.75" customHeight="1" x14ac:dyDescent="0.2">
      <c r="A63" s="77" t="s">
        <v>73</v>
      </c>
      <c r="B63" s="77"/>
      <c r="C63" s="77"/>
      <c r="E63" s="78">
        <v>0</v>
      </c>
      <c r="F63" s="78"/>
      <c r="H63" s="9">
        <v>0</v>
      </c>
      <c r="J63" s="9">
        <v>0</v>
      </c>
      <c r="L63" s="9">
        <v>795336</v>
      </c>
      <c r="N63" s="9">
        <v>0</v>
      </c>
      <c r="P63" s="9">
        <v>0</v>
      </c>
      <c r="R63" s="9">
        <v>0</v>
      </c>
      <c r="T63" s="9">
        <v>795336</v>
      </c>
      <c r="V63" s="9">
        <v>4030</v>
      </c>
      <c r="X63" s="9">
        <v>3695926392</v>
      </c>
      <c r="Z63" s="9">
        <v>3180427852.4615998</v>
      </c>
      <c r="AB63" s="10">
        <v>0.01</v>
      </c>
    </row>
    <row r="64" spans="1:28" ht="21.75" customHeight="1" x14ac:dyDescent="0.2">
      <c r="A64" s="79" t="s">
        <v>74</v>
      </c>
      <c r="B64" s="79"/>
      <c r="C64" s="79"/>
      <c r="D64" s="12"/>
      <c r="E64" s="78">
        <v>0</v>
      </c>
      <c r="F64" s="80"/>
      <c r="H64" s="13">
        <v>0</v>
      </c>
      <c r="J64" s="13">
        <v>0</v>
      </c>
      <c r="L64" s="24">
        <v>3200000</v>
      </c>
      <c r="N64" s="13">
        <v>50106030612</v>
      </c>
      <c r="P64" s="24">
        <v>0</v>
      </c>
      <c r="R64" s="13">
        <v>0</v>
      </c>
      <c r="T64" s="24">
        <v>3200000</v>
      </c>
      <c r="V64" s="13">
        <v>17000</v>
      </c>
      <c r="X64" s="13">
        <v>50106030612</v>
      </c>
      <c r="Z64" s="13">
        <v>53979488000</v>
      </c>
      <c r="AB64" s="14">
        <v>0.13</v>
      </c>
    </row>
    <row r="65" spans="1:28" ht="21.75" customHeight="1" thickBot="1" x14ac:dyDescent="0.25">
      <c r="A65" s="81" t="s">
        <v>75</v>
      </c>
      <c r="B65" s="81"/>
      <c r="C65" s="81"/>
      <c r="D65" s="81"/>
      <c r="F65" s="24"/>
      <c r="H65" s="16">
        <v>2552471405015</v>
      </c>
      <c r="J65" s="16">
        <v>2300655378291.2598</v>
      </c>
      <c r="L65" s="24"/>
      <c r="N65" s="16">
        <v>50106030612</v>
      </c>
      <c r="P65" s="24"/>
      <c r="R65" s="16">
        <v>64630577693</v>
      </c>
      <c r="T65" s="24"/>
      <c r="V65" s="16"/>
      <c r="X65" s="16">
        <v>2527122071502</v>
      </c>
      <c r="Z65" s="16">
        <v>2989350795814.8398</v>
      </c>
      <c r="AB65" s="17">
        <v>7.09</v>
      </c>
    </row>
    <row r="66" spans="1:28" ht="13.5" thickTop="1" x14ac:dyDescent="0.2"/>
    <row r="68" spans="1:28" x14ac:dyDescent="0.2">
      <c r="Z68" s="23"/>
    </row>
    <row r="69" spans="1:28" x14ac:dyDescent="0.2">
      <c r="V69" s="22"/>
      <c r="Z69" s="23"/>
    </row>
    <row r="70" spans="1:28" x14ac:dyDescent="0.2">
      <c r="V70" s="22"/>
      <c r="Z70" s="22"/>
    </row>
    <row r="71" spans="1:28" x14ac:dyDescent="0.2">
      <c r="V71" s="22"/>
    </row>
    <row r="72" spans="1:28" x14ac:dyDescent="0.2">
      <c r="V72" s="22"/>
    </row>
    <row r="73" spans="1:28" x14ac:dyDescent="0.2">
      <c r="V73" s="22"/>
    </row>
    <row r="74" spans="1:28" x14ac:dyDescent="0.2">
      <c r="V74" s="22"/>
    </row>
    <row r="77" spans="1:28" x14ac:dyDescent="0.2">
      <c r="N77" s="22"/>
    </row>
  </sheetData>
  <mergeCells count="126">
    <mergeCell ref="A62:C62"/>
    <mergeCell ref="E62:F62"/>
    <mergeCell ref="A63:C63"/>
    <mergeCell ref="E63:F63"/>
    <mergeCell ref="A64:C64"/>
    <mergeCell ref="E64:F64"/>
    <mergeCell ref="A65:D65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72"/>
  <sheetViews>
    <sheetView rightToLeft="1" view="pageBreakPreview" zoomScale="80" zoomScaleNormal="100" zoomScaleSheetLayoutView="80" workbookViewId="0">
      <selection activeCell="BG18" sqref="BG18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 ht="14.45" customHeight="1" x14ac:dyDescent="0.2"/>
    <row r="5" spans="1:49" ht="14.45" customHeight="1" x14ac:dyDescent="0.2">
      <c r="A5" s="72" t="s">
        <v>76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</row>
    <row r="6" spans="1:49" ht="14.45" customHeight="1" x14ac:dyDescent="0.2">
      <c r="I6" s="73" t="s">
        <v>7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C6" s="73" t="s">
        <v>9</v>
      </c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3" t="s">
        <v>77</v>
      </c>
      <c r="B8" s="73"/>
      <c r="C8" s="73"/>
      <c r="D8" s="73"/>
      <c r="E8" s="73"/>
      <c r="F8" s="73"/>
      <c r="G8" s="73"/>
      <c r="I8" s="73" t="s">
        <v>78</v>
      </c>
      <c r="J8" s="73"/>
      <c r="K8" s="73"/>
      <c r="M8" s="73" t="s">
        <v>79</v>
      </c>
      <c r="N8" s="73"/>
      <c r="O8" s="73"/>
      <c r="Q8" s="73" t="s">
        <v>80</v>
      </c>
      <c r="R8" s="73"/>
      <c r="S8" s="73"/>
      <c r="T8" s="73"/>
      <c r="U8" s="73"/>
      <c r="W8" s="73" t="s">
        <v>81</v>
      </c>
      <c r="X8" s="73"/>
      <c r="Y8" s="73"/>
      <c r="Z8" s="73"/>
      <c r="AA8" s="73"/>
      <c r="AC8" s="73" t="s">
        <v>78</v>
      </c>
      <c r="AD8" s="73"/>
      <c r="AE8" s="73"/>
      <c r="AF8" s="73"/>
      <c r="AG8" s="73"/>
      <c r="AI8" s="73" t="s">
        <v>79</v>
      </c>
      <c r="AJ8" s="73"/>
      <c r="AK8" s="73"/>
      <c r="AM8" s="73" t="s">
        <v>80</v>
      </c>
      <c r="AN8" s="73"/>
      <c r="AO8" s="73"/>
      <c r="AQ8" s="73" t="s">
        <v>81</v>
      </c>
      <c r="AR8" s="73"/>
      <c r="AS8" s="73"/>
    </row>
    <row r="9" spans="1:49" ht="21.75" customHeight="1" x14ac:dyDescent="0.2">
      <c r="A9" s="75" t="s">
        <v>82</v>
      </c>
      <c r="B9" s="75"/>
      <c r="C9" s="75"/>
      <c r="D9" s="75"/>
      <c r="E9" s="75"/>
      <c r="F9" s="75"/>
      <c r="G9" s="75"/>
      <c r="I9" s="76">
        <v>303003995</v>
      </c>
      <c r="J9" s="76"/>
      <c r="K9" s="76"/>
      <c r="M9" s="76">
        <v>2324</v>
      </c>
      <c r="N9" s="76"/>
      <c r="O9" s="76"/>
      <c r="Q9" s="75" t="s">
        <v>83</v>
      </c>
      <c r="R9" s="75"/>
      <c r="S9" s="75"/>
      <c r="T9" s="75"/>
      <c r="U9" s="75"/>
      <c r="W9" s="82">
        <v>0.25741354699968699</v>
      </c>
      <c r="X9" s="82"/>
      <c r="Y9" s="82"/>
      <c r="Z9" s="82"/>
      <c r="AA9" s="82"/>
      <c r="AC9" s="76">
        <v>303003995</v>
      </c>
      <c r="AD9" s="76"/>
      <c r="AE9" s="76"/>
      <c r="AF9" s="76"/>
      <c r="AG9" s="76"/>
      <c r="AI9" s="76">
        <v>2231</v>
      </c>
      <c r="AJ9" s="76"/>
      <c r="AK9" s="76"/>
      <c r="AM9" s="75" t="s">
        <v>83</v>
      </c>
      <c r="AN9" s="75"/>
      <c r="AO9" s="75"/>
      <c r="AQ9" s="82">
        <v>0.25741354699968699</v>
      </c>
      <c r="AR9" s="82"/>
      <c r="AS9" s="82"/>
    </row>
    <row r="10" spans="1:49" ht="14.45" customHeight="1" x14ac:dyDescent="0.2">
      <c r="A10" s="72" t="s">
        <v>84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</row>
    <row r="11" spans="1:49" ht="14.45" customHeight="1" x14ac:dyDescent="0.2">
      <c r="C11" s="73" t="s">
        <v>7</v>
      </c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Y11" s="73" t="s">
        <v>9</v>
      </c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</row>
    <row r="12" spans="1:49" ht="14.45" customHeight="1" x14ac:dyDescent="0.2">
      <c r="A12" s="2" t="s">
        <v>77</v>
      </c>
      <c r="C12" s="4" t="s">
        <v>85</v>
      </c>
      <c r="D12" s="3"/>
      <c r="E12" s="4" t="s">
        <v>86</v>
      </c>
      <c r="F12" s="3"/>
      <c r="G12" s="74" t="s">
        <v>87</v>
      </c>
      <c r="H12" s="74"/>
      <c r="I12" s="74"/>
      <c r="J12" s="3"/>
      <c r="K12" s="74" t="s">
        <v>88</v>
      </c>
      <c r="L12" s="74"/>
      <c r="M12" s="74"/>
      <c r="N12" s="3"/>
      <c r="O12" s="74" t="s">
        <v>79</v>
      </c>
      <c r="P12" s="74"/>
      <c r="Q12" s="74"/>
      <c r="R12" s="3"/>
      <c r="S12" s="74" t="s">
        <v>80</v>
      </c>
      <c r="T12" s="74"/>
      <c r="U12" s="74"/>
      <c r="V12" s="74"/>
      <c r="W12" s="74"/>
      <c r="Y12" s="74" t="s">
        <v>85</v>
      </c>
      <c r="Z12" s="74"/>
      <c r="AA12" s="74"/>
      <c r="AB12" s="74"/>
      <c r="AC12" s="74"/>
      <c r="AD12" s="3"/>
      <c r="AE12" s="74" t="s">
        <v>86</v>
      </c>
      <c r="AF12" s="74"/>
      <c r="AG12" s="74"/>
      <c r="AH12" s="74"/>
      <c r="AI12" s="74"/>
      <c r="AJ12" s="3"/>
      <c r="AK12" s="74" t="s">
        <v>87</v>
      </c>
      <c r="AL12" s="74"/>
      <c r="AM12" s="74"/>
      <c r="AN12" s="3"/>
      <c r="AO12" s="74" t="s">
        <v>88</v>
      </c>
      <c r="AP12" s="74"/>
      <c r="AQ12" s="74"/>
      <c r="AR12" s="3"/>
      <c r="AS12" s="74" t="s">
        <v>79</v>
      </c>
      <c r="AT12" s="74"/>
      <c r="AU12" s="3"/>
      <c r="AV12" s="4" t="s">
        <v>80</v>
      </c>
    </row>
    <row r="13" spans="1:49" ht="21.75" customHeight="1" x14ac:dyDescent="0.2">
      <c r="A13" s="5" t="s">
        <v>89</v>
      </c>
      <c r="C13" s="5" t="s">
        <v>90</v>
      </c>
      <c r="E13" s="5" t="s">
        <v>91</v>
      </c>
      <c r="G13" s="75" t="s">
        <v>92</v>
      </c>
      <c r="H13" s="75"/>
      <c r="I13" s="75"/>
      <c r="K13" s="76">
        <v>325379674</v>
      </c>
      <c r="L13" s="76"/>
      <c r="M13" s="76"/>
      <c r="O13" s="76">
        <v>2377</v>
      </c>
      <c r="P13" s="76"/>
      <c r="Q13" s="76"/>
      <c r="S13" s="75" t="s">
        <v>93</v>
      </c>
      <c r="T13" s="75"/>
      <c r="U13" s="75"/>
      <c r="V13" s="75"/>
      <c r="W13" s="75"/>
      <c r="Y13" s="75" t="s">
        <v>90</v>
      </c>
      <c r="Z13" s="75"/>
      <c r="AA13" s="75"/>
      <c r="AB13" s="75"/>
      <c r="AC13" s="75"/>
      <c r="AE13" s="75" t="s">
        <v>91</v>
      </c>
      <c r="AF13" s="75"/>
      <c r="AG13" s="75"/>
      <c r="AH13" s="75"/>
      <c r="AI13" s="75"/>
      <c r="AK13" s="75" t="s">
        <v>92</v>
      </c>
      <c r="AL13" s="75"/>
      <c r="AM13" s="75"/>
      <c r="AO13" s="76">
        <v>325379674</v>
      </c>
      <c r="AP13" s="76"/>
      <c r="AQ13" s="76"/>
      <c r="AS13" s="76">
        <v>2284</v>
      </c>
      <c r="AT13" s="76"/>
      <c r="AV13" s="5" t="s">
        <v>93</v>
      </c>
    </row>
    <row r="14" spans="1:49" ht="14.45" customHeight="1" x14ac:dyDescent="0.2">
      <c r="A14" s="72" t="s">
        <v>94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</row>
    <row r="15" spans="1:49" ht="14.45" customHeight="1" x14ac:dyDescent="0.2">
      <c r="C15" s="73" t="s">
        <v>7</v>
      </c>
      <c r="D15" s="73"/>
      <c r="E15" s="73"/>
      <c r="F15" s="73"/>
      <c r="G15" s="73"/>
      <c r="H15" s="73"/>
      <c r="I15" s="73"/>
      <c r="J15" s="73"/>
      <c r="K15" s="73"/>
      <c r="L15" s="73"/>
      <c r="M15" s="73"/>
      <c r="O15" s="73" t="s">
        <v>9</v>
      </c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49" ht="14.45" customHeight="1" x14ac:dyDescent="0.2">
      <c r="A16" s="2" t="s">
        <v>77</v>
      </c>
      <c r="C16" s="4" t="s">
        <v>86</v>
      </c>
      <c r="D16" s="3"/>
      <c r="E16" s="4" t="s">
        <v>88</v>
      </c>
      <c r="F16" s="3"/>
      <c r="G16" s="74" t="s">
        <v>79</v>
      </c>
      <c r="H16" s="74"/>
      <c r="I16" s="74"/>
      <c r="J16" s="3"/>
      <c r="K16" s="74" t="s">
        <v>80</v>
      </c>
      <c r="L16" s="74"/>
      <c r="M16" s="74"/>
      <c r="O16" s="74" t="s">
        <v>86</v>
      </c>
      <c r="P16" s="74"/>
      <c r="Q16" s="74"/>
      <c r="R16" s="74"/>
      <c r="S16" s="74"/>
      <c r="T16" s="3"/>
      <c r="U16" s="74" t="s">
        <v>88</v>
      </c>
      <c r="V16" s="74"/>
      <c r="W16" s="74"/>
      <c r="X16" s="74"/>
      <c r="Y16" s="74"/>
      <c r="Z16" s="3"/>
      <c r="AA16" s="74" t="s">
        <v>79</v>
      </c>
      <c r="AB16" s="74"/>
      <c r="AC16" s="74"/>
      <c r="AD16" s="74"/>
      <c r="AE16" s="74"/>
      <c r="AF16" s="3"/>
      <c r="AG16" s="74" t="s">
        <v>80</v>
      </c>
      <c r="AH16" s="74"/>
      <c r="AI16" s="74"/>
    </row>
    <row r="17" spans="1:35" ht="21.75" customHeight="1" x14ac:dyDescent="0.2">
      <c r="A17" s="3"/>
      <c r="C17" s="3"/>
      <c r="E17" s="3"/>
      <c r="G17" s="3"/>
      <c r="H17" s="3"/>
      <c r="I17" s="3"/>
      <c r="K17" s="3"/>
      <c r="L17" s="3"/>
      <c r="M17" s="3"/>
      <c r="O17" s="3"/>
      <c r="P17" s="3"/>
      <c r="Q17" s="3"/>
      <c r="R17" s="3"/>
      <c r="S17" s="3"/>
      <c r="U17" s="3"/>
      <c r="V17" s="3"/>
      <c r="W17" s="3"/>
      <c r="X17" s="3"/>
      <c r="Y17" s="3"/>
      <c r="AA17" s="3"/>
      <c r="AB17" s="3"/>
      <c r="AC17" s="3"/>
      <c r="AD17" s="3"/>
      <c r="AE17" s="3"/>
      <c r="AG17" s="3"/>
      <c r="AH17" s="3"/>
      <c r="AI17" s="3"/>
    </row>
    <row r="18" spans="1:35" ht="21.75" customHeight="1" x14ac:dyDescent="0.2"/>
    <row r="19" spans="1:35" ht="21.75" customHeight="1" x14ac:dyDescent="0.2"/>
    <row r="20" spans="1:35" ht="21.75" customHeight="1" x14ac:dyDescent="0.2"/>
    <row r="21" spans="1:35" ht="21.75" customHeight="1" x14ac:dyDescent="0.2"/>
    <row r="22" spans="1:35" ht="21.75" customHeight="1" x14ac:dyDescent="0.2"/>
    <row r="23" spans="1:35" ht="21.75" customHeight="1" x14ac:dyDescent="0.2"/>
    <row r="24" spans="1:35" ht="21.75" customHeight="1" x14ac:dyDescent="0.2"/>
    <row r="25" spans="1:35" ht="21.75" customHeight="1" x14ac:dyDescent="0.2"/>
    <row r="26" spans="1:35" ht="21.75" customHeight="1" x14ac:dyDescent="0.2"/>
    <row r="27" spans="1:35" ht="21.75" customHeight="1" x14ac:dyDescent="0.2"/>
    <row r="28" spans="1:35" ht="21.75" customHeight="1" x14ac:dyDescent="0.2"/>
    <row r="29" spans="1:35" ht="21.75" customHeight="1" x14ac:dyDescent="0.2"/>
    <row r="30" spans="1:35" ht="21.75" customHeight="1" x14ac:dyDescent="0.2"/>
    <row r="31" spans="1:35" ht="21.75" customHeight="1" x14ac:dyDescent="0.2"/>
    <row r="32" spans="1:35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</sheetData>
  <mergeCells count="54">
    <mergeCell ref="C15:M15"/>
    <mergeCell ref="O15:AI15"/>
    <mergeCell ref="G16:I16"/>
    <mergeCell ref="K16:M16"/>
    <mergeCell ref="O16:S16"/>
    <mergeCell ref="U16:Y16"/>
    <mergeCell ref="AA16:AE16"/>
    <mergeCell ref="AG16:AI16"/>
    <mergeCell ref="AE13:AI13"/>
    <mergeCell ref="AK13:AM13"/>
    <mergeCell ref="AO13:AQ13"/>
    <mergeCell ref="AS13:AT13"/>
    <mergeCell ref="A14:AW14"/>
    <mergeCell ref="G13:I13"/>
    <mergeCell ref="K13:M13"/>
    <mergeCell ref="O13:Q13"/>
    <mergeCell ref="S13:W13"/>
    <mergeCell ref="Y13:AC13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7"/>
  <sheetViews>
    <sheetView rightToLeft="1" view="pageBreakPreview" zoomScaleNormal="100" zoomScaleSheetLayoutView="100" workbookViewId="0">
      <selection activeCell="U19" sqref="U19:W23"/>
    </sheetView>
  </sheetViews>
  <sheetFormatPr defaultRowHeight="12.75" x14ac:dyDescent="0.2"/>
  <cols>
    <col min="1" max="1" width="6.140625" bestFit="1" customWidth="1"/>
    <col min="2" max="2" width="22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" bestFit="1" customWidth="1"/>
    <col min="8" max="8" width="1.28515625" customWidth="1"/>
    <col min="9" max="9" width="17.5703125" bestFit="1" customWidth="1"/>
    <col min="10" max="10" width="1.28515625" customWidth="1"/>
    <col min="11" max="11" width="11" bestFit="1" customWidth="1"/>
    <col min="12" max="12" width="1.28515625" customWidth="1"/>
    <col min="13" max="13" width="16.140625" bestFit="1" customWidth="1"/>
    <col min="14" max="14" width="1.28515625" customWidth="1"/>
    <col min="15" max="15" width="11.85546875" bestFit="1" customWidth="1"/>
    <col min="16" max="16" width="1.28515625" customWidth="1"/>
    <col min="17" max="17" width="15.710937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6.140625" bestFit="1" customWidth="1"/>
    <col min="24" max="24" width="1.28515625" customWidth="1"/>
    <col min="25" max="25" width="17.570312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</row>
    <row r="2" spans="1:27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</row>
    <row r="3" spans="1:27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</row>
    <row r="4" spans="1:27" ht="14.45" customHeight="1" x14ac:dyDescent="0.2"/>
    <row r="5" spans="1:27" ht="14.45" customHeight="1" x14ac:dyDescent="0.2">
      <c r="A5" s="1" t="s">
        <v>95</v>
      </c>
      <c r="B5" s="72" t="s">
        <v>96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</row>
    <row r="6" spans="1:27" ht="14.45" customHeight="1" x14ac:dyDescent="0.2">
      <c r="E6" s="73" t="s">
        <v>7</v>
      </c>
      <c r="F6" s="73"/>
      <c r="G6" s="73"/>
      <c r="H6" s="73"/>
      <c r="I6" s="73"/>
      <c r="K6" s="73" t="s">
        <v>8</v>
      </c>
      <c r="L6" s="73"/>
      <c r="M6" s="73"/>
      <c r="N6" s="73"/>
      <c r="O6" s="73"/>
      <c r="P6" s="73"/>
      <c r="Q6" s="73"/>
      <c r="S6" s="73" t="s">
        <v>9</v>
      </c>
      <c r="T6" s="73"/>
      <c r="U6" s="73"/>
      <c r="V6" s="73"/>
      <c r="W6" s="73"/>
      <c r="X6" s="73"/>
      <c r="Y6" s="73"/>
      <c r="Z6" s="73"/>
      <c r="AA6" s="73"/>
    </row>
    <row r="7" spans="1:27" ht="14.45" customHeight="1" x14ac:dyDescent="0.2">
      <c r="E7" s="3"/>
      <c r="F7" s="3"/>
      <c r="G7" s="3"/>
      <c r="H7" s="3"/>
      <c r="I7" s="3"/>
      <c r="K7" s="74" t="s">
        <v>97</v>
      </c>
      <c r="L7" s="74"/>
      <c r="M7" s="74"/>
      <c r="N7" s="3"/>
      <c r="O7" s="74" t="s">
        <v>98</v>
      </c>
      <c r="P7" s="74"/>
      <c r="Q7" s="7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73" t="s">
        <v>99</v>
      </c>
      <c r="B8" s="73"/>
      <c r="D8" s="73" t="s">
        <v>100</v>
      </c>
      <c r="E8" s="7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101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75" t="s">
        <v>102</v>
      </c>
      <c r="B9" s="75"/>
      <c r="D9" s="76">
        <v>28528000</v>
      </c>
      <c r="E9" s="76"/>
      <c r="G9" s="6">
        <v>263699283981</v>
      </c>
      <c r="I9" s="6">
        <v>276664524000</v>
      </c>
      <c r="K9" s="6">
        <v>0</v>
      </c>
      <c r="M9" s="6">
        <v>0</v>
      </c>
      <c r="O9" s="6">
        <v>-28528000</v>
      </c>
      <c r="Q9" s="6">
        <v>276664544000</v>
      </c>
      <c r="S9" s="6">
        <v>0</v>
      </c>
      <c r="U9" s="6">
        <v>0</v>
      </c>
      <c r="W9" s="6">
        <v>0</v>
      </c>
      <c r="Y9" s="6">
        <v>0</v>
      </c>
      <c r="AA9" s="7">
        <v>0</v>
      </c>
    </row>
    <row r="10" spans="1:27" ht="21.75" customHeight="1" x14ac:dyDescent="0.2">
      <c r="A10" s="77" t="s">
        <v>103</v>
      </c>
      <c r="B10" s="77"/>
      <c r="D10" s="78">
        <v>1470</v>
      </c>
      <c r="E10" s="78"/>
      <c r="G10" s="9">
        <v>4655858970</v>
      </c>
      <c r="I10" s="9">
        <v>141006194650</v>
      </c>
      <c r="K10" s="9">
        <v>0</v>
      </c>
      <c r="M10" s="9">
        <v>0</v>
      </c>
      <c r="O10" s="9">
        <v>0</v>
      </c>
      <c r="Q10" s="9">
        <v>0</v>
      </c>
      <c r="S10" s="9">
        <v>1470</v>
      </c>
      <c r="U10" s="9">
        <v>157848462</v>
      </c>
      <c r="W10" s="9">
        <v>4655858970</v>
      </c>
      <c r="Y10" s="9">
        <v>232037219140</v>
      </c>
      <c r="AA10" s="10">
        <v>0.55000000000000004</v>
      </c>
    </row>
    <row r="11" spans="1:27" ht="21.75" customHeight="1" x14ac:dyDescent="0.2">
      <c r="A11" s="77" t="s">
        <v>104</v>
      </c>
      <c r="B11" s="77"/>
      <c r="D11" s="78">
        <v>115000</v>
      </c>
      <c r="E11" s="78"/>
      <c r="G11" s="9">
        <v>29612310463</v>
      </c>
      <c r="I11" s="9">
        <v>29864732766</v>
      </c>
      <c r="K11" s="9">
        <v>0</v>
      </c>
      <c r="M11" s="9">
        <v>0</v>
      </c>
      <c r="O11" s="9">
        <v>0</v>
      </c>
      <c r="Q11" s="9">
        <v>0</v>
      </c>
      <c r="S11" s="9">
        <v>115000</v>
      </c>
      <c r="U11" s="9">
        <v>436704</v>
      </c>
      <c r="W11" s="9">
        <v>29612310463</v>
      </c>
      <c r="Y11" s="9">
        <v>50105451792</v>
      </c>
      <c r="AA11" s="10">
        <v>0.12</v>
      </c>
    </row>
    <row r="12" spans="1:27" ht="21.75" customHeight="1" x14ac:dyDescent="0.2">
      <c r="A12" s="77" t="s">
        <v>105</v>
      </c>
      <c r="B12" s="77"/>
      <c r="D12" s="78">
        <v>2500000</v>
      </c>
      <c r="E12" s="78"/>
      <c r="G12" s="9">
        <v>25029000000</v>
      </c>
      <c r="I12" s="9">
        <v>40257195000</v>
      </c>
      <c r="K12" s="9">
        <v>0</v>
      </c>
      <c r="M12" s="9">
        <v>0</v>
      </c>
      <c r="O12" s="9">
        <v>0</v>
      </c>
      <c r="Q12" s="9">
        <v>0</v>
      </c>
      <c r="S12" s="9">
        <v>2500000</v>
      </c>
      <c r="U12" s="9">
        <v>21739</v>
      </c>
      <c r="W12" s="9">
        <v>25029000000</v>
      </c>
      <c r="Y12" s="9">
        <v>54222500750</v>
      </c>
      <c r="AA12" s="10">
        <v>0.13</v>
      </c>
    </row>
    <row r="13" spans="1:27" ht="21.75" customHeight="1" x14ac:dyDescent="0.2">
      <c r="A13" s="77" t="s">
        <v>106</v>
      </c>
      <c r="B13" s="77"/>
      <c r="D13" s="78">
        <v>3626000</v>
      </c>
      <c r="E13" s="78"/>
      <c r="G13" s="9">
        <v>70138909141</v>
      </c>
      <c r="I13" s="9">
        <v>61995842847.400002</v>
      </c>
      <c r="K13" s="9">
        <v>0</v>
      </c>
      <c r="M13" s="9">
        <v>0</v>
      </c>
      <c r="O13" s="9">
        <v>0</v>
      </c>
      <c r="Q13" s="9">
        <v>0</v>
      </c>
      <c r="S13" s="9">
        <v>3626000</v>
      </c>
      <c r="U13" s="9">
        <v>19294</v>
      </c>
      <c r="W13" s="9">
        <v>70138909141</v>
      </c>
      <c r="Y13" s="9">
        <v>69799135898.800003</v>
      </c>
      <c r="AA13" s="10">
        <v>0.17</v>
      </c>
    </row>
    <row r="14" spans="1:27" ht="21.75" customHeight="1" x14ac:dyDescent="0.2">
      <c r="A14" s="77" t="s">
        <v>107</v>
      </c>
      <c r="B14" s="77"/>
      <c r="D14" s="78">
        <v>14000000</v>
      </c>
      <c r="E14" s="78"/>
      <c r="G14" s="9">
        <v>150468345595</v>
      </c>
      <c r="I14" s="9">
        <v>247530606400</v>
      </c>
      <c r="K14" s="9">
        <v>0</v>
      </c>
      <c r="M14" s="9">
        <v>0</v>
      </c>
      <c r="O14" s="9">
        <v>0</v>
      </c>
      <c r="Q14" s="9">
        <v>0</v>
      </c>
      <c r="S14" s="9">
        <v>14000000</v>
      </c>
      <c r="U14" s="9">
        <v>14500</v>
      </c>
      <c r="W14" s="9">
        <v>150468345595</v>
      </c>
      <c r="Y14" s="9">
        <v>202756400000</v>
      </c>
      <c r="AA14" s="10">
        <v>0.48</v>
      </c>
    </row>
    <row r="15" spans="1:27" ht="21.75" customHeight="1" x14ac:dyDescent="0.2">
      <c r="A15" s="77" t="s">
        <v>108</v>
      </c>
      <c r="B15" s="77"/>
      <c r="D15" s="78">
        <v>24385722</v>
      </c>
      <c r="E15" s="78"/>
      <c r="G15" s="9">
        <v>249999991699</v>
      </c>
      <c r="I15" s="9">
        <v>266194521352</v>
      </c>
      <c r="K15" s="9">
        <v>0</v>
      </c>
      <c r="M15" s="9">
        <v>0</v>
      </c>
      <c r="O15" s="9">
        <v>0</v>
      </c>
      <c r="Q15" s="9">
        <v>0</v>
      </c>
      <c r="S15" s="9">
        <v>24385722</v>
      </c>
      <c r="U15" s="9">
        <v>9317</v>
      </c>
      <c r="W15" s="9">
        <v>249999991699</v>
      </c>
      <c r="Y15" s="9">
        <v>227201751874</v>
      </c>
      <c r="AA15" s="10">
        <v>0.54</v>
      </c>
    </row>
    <row r="16" spans="1:27" ht="21.75" customHeight="1" x14ac:dyDescent="0.2">
      <c r="A16" s="79" t="s">
        <v>109</v>
      </c>
      <c r="B16" s="79"/>
      <c r="D16" s="80">
        <v>0</v>
      </c>
      <c r="E16" s="80"/>
      <c r="G16" s="13">
        <v>0</v>
      </c>
      <c r="I16" s="13">
        <v>0</v>
      </c>
      <c r="K16" s="24">
        <v>33328000</v>
      </c>
      <c r="M16" s="13">
        <v>325950944120</v>
      </c>
      <c r="O16" s="24">
        <v>0</v>
      </c>
      <c r="Q16" s="13">
        <v>0</v>
      </c>
      <c r="S16" s="24">
        <v>33328000</v>
      </c>
      <c r="U16" s="24">
        <v>13278</v>
      </c>
      <c r="W16" s="13">
        <v>325950944120</v>
      </c>
      <c r="Y16" s="13">
        <v>441511366876.79999</v>
      </c>
      <c r="AA16" s="14">
        <v>1.04</v>
      </c>
    </row>
    <row r="17" spans="1:27" ht="21.75" customHeight="1" x14ac:dyDescent="0.2">
      <c r="A17" s="81" t="s">
        <v>75</v>
      </c>
      <c r="B17" s="81"/>
      <c r="D17" s="80"/>
      <c r="E17" s="80"/>
      <c r="G17" s="16">
        <v>793603699849</v>
      </c>
      <c r="I17" s="16">
        <v>1063513617015.4</v>
      </c>
      <c r="K17" s="24"/>
      <c r="M17" s="16">
        <v>325950944120</v>
      </c>
      <c r="O17" s="24"/>
      <c r="Q17" s="16">
        <v>276664544000</v>
      </c>
      <c r="S17" s="24"/>
      <c r="U17" s="24"/>
      <c r="W17" s="16">
        <v>855855359988</v>
      </c>
      <c r="Y17" s="16">
        <v>1277633826331.6001</v>
      </c>
      <c r="AA17" s="17">
        <v>3.03</v>
      </c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32"/>
  <sheetViews>
    <sheetView rightToLeft="1" view="pageBreakPreview" topLeftCell="H10" zoomScaleNormal="100" zoomScaleSheetLayoutView="100" workbookViewId="0">
      <selection activeCell="AD29" sqref="AD29:AH35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8.85546875" bestFit="1" customWidth="1"/>
    <col min="19" max="19" width="1.28515625" customWidth="1"/>
    <col min="20" max="20" width="18.7109375" bestFit="1" customWidth="1"/>
    <col min="21" max="21" width="1.28515625" customWidth="1"/>
    <col min="22" max="22" width="9.85546875" bestFit="1" customWidth="1"/>
    <col min="23" max="23" width="1.28515625" customWidth="1"/>
    <col min="24" max="24" width="17.710937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11" bestFit="1" customWidth="1"/>
    <col min="31" max="31" width="1.28515625" customWidth="1"/>
    <col min="32" max="32" width="21.42578125" bestFit="1" customWidth="1"/>
    <col min="33" max="33" width="1.28515625" customWidth="1"/>
    <col min="34" max="34" width="18.7109375" bestFit="1" customWidth="1"/>
    <col min="35" max="35" width="1.28515625" customWidth="1"/>
    <col min="36" max="36" width="18.8554687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</row>
    <row r="2" spans="1:38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</row>
    <row r="3" spans="1:38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</row>
    <row r="4" spans="1:38" ht="14.45" customHeight="1" x14ac:dyDescent="0.2"/>
    <row r="5" spans="1:38" ht="14.45" customHeight="1" x14ac:dyDescent="0.2">
      <c r="A5" s="1" t="s">
        <v>110</v>
      </c>
      <c r="B5" s="72" t="s">
        <v>111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</row>
    <row r="6" spans="1:38" ht="14.45" customHeight="1" x14ac:dyDescent="0.2">
      <c r="A6" s="73" t="s">
        <v>112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 t="s">
        <v>7</v>
      </c>
      <c r="Q6" s="73"/>
      <c r="R6" s="73"/>
      <c r="S6" s="73"/>
      <c r="T6" s="73"/>
      <c r="V6" s="73" t="s">
        <v>8</v>
      </c>
      <c r="W6" s="73"/>
      <c r="X6" s="73"/>
      <c r="Y6" s="73"/>
      <c r="Z6" s="73"/>
      <c r="AA6" s="73"/>
      <c r="AB6" s="73"/>
      <c r="AD6" s="73" t="s">
        <v>9</v>
      </c>
      <c r="AE6" s="73"/>
      <c r="AF6" s="73"/>
      <c r="AG6" s="73"/>
      <c r="AH6" s="73"/>
      <c r="AI6" s="73"/>
      <c r="AJ6" s="73"/>
      <c r="AK6" s="73"/>
      <c r="AL6" s="7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4" t="s">
        <v>10</v>
      </c>
      <c r="W7" s="74"/>
      <c r="X7" s="74"/>
      <c r="Y7" s="3"/>
      <c r="Z7" s="74" t="s">
        <v>11</v>
      </c>
      <c r="AA7" s="74"/>
      <c r="AB7" s="7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73" t="s">
        <v>113</v>
      </c>
      <c r="B8" s="73"/>
      <c r="D8" s="2" t="s">
        <v>114</v>
      </c>
      <c r="F8" s="2" t="s">
        <v>115</v>
      </c>
      <c r="H8" s="2" t="s">
        <v>116</v>
      </c>
      <c r="J8" s="2" t="s">
        <v>117</v>
      </c>
      <c r="L8" s="2" t="s">
        <v>118</v>
      </c>
      <c r="N8" s="2" t="s">
        <v>81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75" t="s">
        <v>119</v>
      </c>
      <c r="B9" s="75"/>
      <c r="D9" s="5" t="s">
        <v>120</v>
      </c>
      <c r="F9" s="5" t="s">
        <v>120</v>
      </c>
      <c r="H9" s="5" t="s">
        <v>121</v>
      </c>
      <c r="J9" s="5" t="s">
        <v>122</v>
      </c>
      <c r="L9" s="7">
        <v>19</v>
      </c>
      <c r="N9" s="7">
        <v>19</v>
      </c>
      <c r="P9" s="6">
        <v>6275000</v>
      </c>
      <c r="R9" s="6">
        <v>6275220655005</v>
      </c>
      <c r="T9" s="6">
        <v>5878597723452</v>
      </c>
      <c r="V9" s="6">
        <v>1020000</v>
      </c>
      <c r="X9" s="6">
        <v>1020105468750</v>
      </c>
      <c r="Z9" s="6">
        <v>0</v>
      </c>
      <c r="AB9" s="6">
        <v>0</v>
      </c>
      <c r="AD9" s="6">
        <v>7295000</v>
      </c>
      <c r="AF9" s="6">
        <v>910140</v>
      </c>
      <c r="AH9" s="6">
        <v>7295326123755</v>
      </c>
      <c r="AJ9" s="6">
        <v>6635861087480</v>
      </c>
      <c r="AL9" s="7">
        <v>15.7</v>
      </c>
    </row>
    <row r="10" spans="1:38" ht="21.75" customHeight="1" x14ac:dyDescent="0.2">
      <c r="A10" s="77" t="s">
        <v>123</v>
      </c>
      <c r="B10" s="77"/>
      <c r="D10" s="8" t="s">
        <v>120</v>
      </c>
      <c r="F10" s="8" t="s">
        <v>120</v>
      </c>
      <c r="H10" s="8" t="s">
        <v>124</v>
      </c>
      <c r="J10" s="8" t="s">
        <v>125</v>
      </c>
      <c r="L10" s="10">
        <v>0</v>
      </c>
      <c r="N10" s="10">
        <v>0</v>
      </c>
      <c r="P10" s="9">
        <v>953192</v>
      </c>
      <c r="R10" s="9">
        <v>543730268066</v>
      </c>
      <c r="T10" s="9">
        <v>781659245630</v>
      </c>
      <c r="V10" s="9">
        <v>0</v>
      </c>
      <c r="X10" s="9">
        <v>0</v>
      </c>
      <c r="Z10" s="9">
        <v>0</v>
      </c>
      <c r="AB10" s="9">
        <v>0</v>
      </c>
      <c r="AD10" s="9">
        <v>953192</v>
      </c>
      <c r="AF10" s="9">
        <v>830220</v>
      </c>
      <c r="AH10" s="9">
        <v>543730268066</v>
      </c>
      <c r="AJ10" s="9">
        <v>790928760749</v>
      </c>
      <c r="AL10" s="10">
        <v>1.87</v>
      </c>
    </row>
    <row r="11" spans="1:38" ht="21.75" customHeight="1" x14ac:dyDescent="0.2">
      <c r="A11" s="77" t="s">
        <v>126</v>
      </c>
      <c r="B11" s="77"/>
      <c r="D11" s="8" t="s">
        <v>120</v>
      </c>
      <c r="F11" s="8" t="s">
        <v>120</v>
      </c>
      <c r="H11" s="8" t="s">
        <v>127</v>
      </c>
      <c r="J11" s="8" t="s">
        <v>128</v>
      </c>
      <c r="L11" s="10">
        <v>23</v>
      </c>
      <c r="N11" s="10">
        <v>23</v>
      </c>
      <c r="P11" s="9">
        <v>1297000</v>
      </c>
      <c r="R11" s="9">
        <v>1297000000000</v>
      </c>
      <c r="T11" s="9">
        <v>1296294756250</v>
      </c>
      <c r="V11" s="9">
        <v>0</v>
      </c>
      <c r="X11" s="9">
        <v>0</v>
      </c>
      <c r="Z11" s="9">
        <v>0</v>
      </c>
      <c r="AB11" s="9">
        <v>0</v>
      </c>
      <c r="AD11" s="9">
        <v>1297000</v>
      </c>
      <c r="AF11" s="9">
        <v>900000</v>
      </c>
      <c r="AH11" s="9">
        <v>1297000000000</v>
      </c>
      <c r="AJ11" s="9">
        <v>1166665280625</v>
      </c>
      <c r="AL11" s="10">
        <v>2.76</v>
      </c>
    </row>
    <row r="12" spans="1:38" ht="21.75" customHeight="1" x14ac:dyDescent="0.2">
      <c r="A12" s="77" t="s">
        <v>129</v>
      </c>
      <c r="B12" s="77"/>
      <c r="D12" s="8" t="s">
        <v>120</v>
      </c>
      <c r="F12" s="8" t="s">
        <v>120</v>
      </c>
      <c r="H12" s="8" t="s">
        <v>130</v>
      </c>
      <c r="J12" s="8" t="s">
        <v>131</v>
      </c>
      <c r="L12" s="10">
        <v>23</v>
      </c>
      <c r="N12" s="10">
        <v>23</v>
      </c>
      <c r="P12" s="9">
        <v>2000000</v>
      </c>
      <c r="R12" s="9">
        <v>2000000000000</v>
      </c>
      <c r="T12" s="9">
        <v>1998912500000</v>
      </c>
      <c r="V12" s="9">
        <v>0</v>
      </c>
      <c r="X12" s="9">
        <v>0</v>
      </c>
      <c r="Z12" s="9">
        <v>0</v>
      </c>
      <c r="AB12" s="9">
        <v>0</v>
      </c>
      <c r="AD12" s="9">
        <v>2000000</v>
      </c>
      <c r="AF12" s="9">
        <v>900000</v>
      </c>
      <c r="AH12" s="9">
        <v>2000000000000</v>
      </c>
      <c r="AJ12" s="9">
        <v>1799021250000</v>
      </c>
      <c r="AL12" s="10">
        <v>4.26</v>
      </c>
    </row>
    <row r="13" spans="1:38" ht="21.75" customHeight="1" x14ac:dyDescent="0.2">
      <c r="A13" s="77" t="s">
        <v>132</v>
      </c>
      <c r="B13" s="77"/>
      <c r="D13" s="8" t="s">
        <v>120</v>
      </c>
      <c r="F13" s="8" t="s">
        <v>120</v>
      </c>
      <c r="H13" s="8" t="s">
        <v>133</v>
      </c>
      <c r="J13" s="8" t="s">
        <v>134</v>
      </c>
      <c r="L13" s="10">
        <v>23</v>
      </c>
      <c r="N13" s="10">
        <v>23</v>
      </c>
      <c r="P13" s="9">
        <v>2120000</v>
      </c>
      <c r="R13" s="9">
        <v>2120000000000</v>
      </c>
      <c r="T13" s="9">
        <v>2118847250000</v>
      </c>
      <c r="V13" s="9">
        <v>0</v>
      </c>
      <c r="X13" s="9">
        <v>0</v>
      </c>
      <c r="Z13" s="9">
        <v>0</v>
      </c>
      <c r="AB13" s="9">
        <v>0</v>
      </c>
      <c r="AD13" s="9">
        <v>2120000</v>
      </c>
      <c r="AF13" s="9">
        <v>900000</v>
      </c>
      <c r="AH13" s="9">
        <v>2120000000000</v>
      </c>
      <c r="AJ13" s="9">
        <v>1906962525000</v>
      </c>
      <c r="AL13" s="10">
        <v>4.51</v>
      </c>
    </row>
    <row r="14" spans="1:38" ht="21.75" customHeight="1" x14ac:dyDescent="0.2">
      <c r="A14" s="77" t="s">
        <v>135</v>
      </c>
      <c r="B14" s="77"/>
      <c r="D14" s="8" t="s">
        <v>120</v>
      </c>
      <c r="F14" s="8" t="s">
        <v>120</v>
      </c>
      <c r="H14" s="8" t="s">
        <v>136</v>
      </c>
      <c r="J14" s="8" t="s">
        <v>137</v>
      </c>
      <c r="L14" s="10">
        <v>18</v>
      </c>
      <c r="N14" s="10">
        <v>18</v>
      </c>
      <c r="P14" s="9">
        <v>440000</v>
      </c>
      <c r="R14" s="9">
        <v>440060000000</v>
      </c>
      <c r="T14" s="9">
        <v>439760750000</v>
      </c>
      <c r="V14" s="9">
        <v>0</v>
      </c>
      <c r="X14" s="9">
        <v>0</v>
      </c>
      <c r="Z14" s="9">
        <v>0</v>
      </c>
      <c r="AB14" s="9">
        <v>0</v>
      </c>
      <c r="AD14" s="9">
        <v>440000</v>
      </c>
      <c r="AF14" s="9">
        <v>900000</v>
      </c>
      <c r="AH14" s="9">
        <v>440060000000</v>
      </c>
      <c r="AJ14" s="9">
        <v>395784675000</v>
      </c>
      <c r="AL14" s="10">
        <v>0.94</v>
      </c>
    </row>
    <row r="15" spans="1:38" ht="21.75" customHeight="1" x14ac:dyDescent="0.2">
      <c r="A15" s="77" t="s">
        <v>138</v>
      </c>
      <c r="B15" s="77"/>
      <c r="D15" s="8" t="s">
        <v>120</v>
      </c>
      <c r="F15" s="8" t="s">
        <v>120</v>
      </c>
      <c r="H15" s="8" t="s">
        <v>139</v>
      </c>
      <c r="J15" s="8" t="s">
        <v>140</v>
      </c>
      <c r="L15" s="10">
        <v>23</v>
      </c>
      <c r="N15" s="10">
        <v>23</v>
      </c>
      <c r="P15" s="9">
        <v>1000000</v>
      </c>
      <c r="R15" s="9">
        <v>922520000000</v>
      </c>
      <c r="T15" s="9">
        <v>988462231250</v>
      </c>
      <c r="V15" s="9">
        <v>0</v>
      </c>
      <c r="X15" s="9">
        <v>0</v>
      </c>
      <c r="Z15" s="9">
        <v>0</v>
      </c>
      <c r="AB15" s="9">
        <v>0</v>
      </c>
      <c r="AD15" s="9">
        <v>1000000</v>
      </c>
      <c r="AF15" s="9">
        <v>991000</v>
      </c>
      <c r="AH15" s="9">
        <v>922520000000</v>
      </c>
      <c r="AJ15" s="9">
        <v>990461143750</v>
      </c>
      <c r="AL15" s="10">
        <v>2.34</v>
      </c>
    </row>
    <row r="16" spans="1:38" ht="21.75" customHeight="1" x14ac:dyDescent="0.2">
      <c r="A16" s="77" t="s">
        <v>141</v>
      </c>
      <c r="B16" s="77"/>
      <c r="D16" s="8" t="s">
        <v>120</v>
      </c>
      <c r="F16" s="8" t="s">
        <v>120</v>
      </c>
      <c r="H16" s="8" t="s">
        <v>142</v>
      </c>
      <c r="J16" s="8" t="s">
        <v>143</v>
      </c>
      <c r="L16" s="10">
        <v>20.5</v>
      </c>
      <c r="N16" s="10">
        <v>20.5</v>
      </c>
      <c r="P16" s="9">
        <v>650000</v>
      </c>
      <c r="R16" s="9">
        <v>502580500000</v>
      </c>
      <c r="T16" s="9">
        <v>506438474262</v>
      </c>
      <c r="V16" s="9">
        <v>0</v>
      </c>
      <c r="X16" s="9">
        <v>0</v>
      </c>
      <c r="Z16" s="9">
        <v>0</v>
      </c>
      <c r="AB16" s="9">
        <v>0</v>
      </c>
      <c r="AD16" s="9">
        <v>650000</v>
      </c>
      <c r="AF16" s="9">
        <v>813500</v>
      </c>
      <c r="AH16" s="9">
        <v>502580500000</v>
      </c>
      <c r="AJ16" s="9">
        <v>528487478593</v>
      </c>
      <c r="AL16" s="10">
        <v>1.25</v>
      </c>
    </row>
    <row r="17" spans="1:38" ht="21.75" customHeight="1" x14ac:dyDescent="0.2">
      <c r="A17" s="77" t="s">
        <v>144</v>
      </c>
      <c r="B17" s="77"/>
      <c r="D17" s="8" t="s">
        <v>120</v>
      </c>
      <c r="F17" s="8" t="s">
        <v>120</v>
      </c>
      <c r="H17" s="8" t="s">
        <v>145</v>
      </c>
      <c r="J17" s="8" t="s">
        <v>146</v>
      </c>
      <c r="L17" s="10">
        <v>20.5</v>
      </c>
      <c r="N17" s="10">
        <v>20.5</v>
      </c>
      <c r="P17" s="9">
        <v>245000</v>
      </c>
      <c r="R17" s="9">
        <v>220641378890</v>
      </c>
      <c r="T17" s="9">
        <v>239969445625</v>
      </c>
      <c r="V17" s="9">
        <v>0</v>
      </c>
      <c r="X17" s="9">
        <v>0</v>
      </c>
      <c r="Z17" s="9">
        <v>0</v>
      </c>
      <c r="AB17" s="9">
        <v>0</v>
      </c>
      <c r="AD17" s="9">
        <v>245000</v>
      </c>
      <c r="AF17" s="9">
        <v>980000</v>
      </c>
      <c r="AH17" s="9">
        <v>220641378890</v>
      </c>
      <c r="AJ17" s="9">
        <v>239969445625</v>
      </c>
      <c r="AL17" s="10">
        <v>0.56999999999999995</v>
      </c>
    </row>
    <row r="18" spans="1:38" ht="21.75" customHeight="1" x14ac:dyDescent="0.2">
      <c r="A18" s="77" t="s">
        <v>147</v>
      </c>
      <c r="B18" s="77"/>
      <c r="D18" s="8" t="s">
        <v>120</v>
      </c>
      <c r="F18" s="8" t="s">
        <v>120</v>
      </c>
      <c r="H18" s="8" t="s">
        <v>148</v>
      </c>
      <c r="J18" s="8" t="s">
        <v>149</v>
      </c>
      <c r="L18" s="10">
        <v>23</v>
      </c>
      <c r="N18" s="10">
        <v>23</v>
      </c>
      <c r="P18" s="9">
        <v>714000</v>
      </c>
      <c r="R18" s="9">
        <v>651326294309</v>
      </c>
      <c r="T18" s="9">
        <v>681934536362</v>
      </c>
      <c r="V18" s="9">
        <v>0</v>
      </c>
      <c r="X18" s="9">
        <v>0</v>
      </c>
      <c r="Z18" s="9">
        <v>0</v>
      </c>
      <c r="AB18" s="9">
        <v>0</v>
      </c>
      <c r="AD18" s="9">
        <v>714000</v>
      </c>
      <c r="AF18" s="9">
        <v>955610</v>
      </c>
      <c r="AH18" s="9">
        <v>651326294309</v>
      </c>
      <c r="AJ18" s="9">
        <v>681934536362</v>
      </c>
      <c r="AL18" s="10">
        <v>1.61</v>
      </c>
    </row>
    <row r="19" spans="1:38" ht="21.75" customHeight="1" x14ac:dyDescent="0.2">
      <c r="A19" s="77" t="s">
        <v>150</v>
      </c>
      <c r="B19" s="77"/>
      <c r="D19" s="8" t="s">
        <v>120</v>
      </c>
      <c r="F19" s="8" t="s">
        <v>120</v>
      </c>
      <c r="H19" s="8" t="s">
        <v>151</v>
      </c>
      <c r="J19" s="8" t="s">
        <v>152</v>
      </c>
      <c r="L19" s="10">
        <v>23</v>
      </c>
      <c r="N19" s="10">
        <v>23</v>
      </c>
      <c r="P19" s="9">
        <v>790000</v>
      </c>
      <c r="R19" s="9">
        <v>701579500000</v>
      </c>
      <c r="T19" s="9">
        <v>753960810768</v>
      </c>
      <c r="V19" s="9">
        <v>0</v>
      </c>
      <c r="X19" s="9">
        <v>0</v>
      </c>
      <c r="Z19" s="9">
        <v>0</v>
      </c>
      <c r="AB19" s="9">
        <v>0</v>
      </c>
      <c r="AD19" s="9">
        <v>790000</v>
      </c>
      <c r="AF19" s="9">
        <v>1000000</v>
      </c>
      <c r="AH19" s="9">
        <v>701579500000</v>
      </c>
      <c r="AJ19" s="9">
        <v>789570437500</v>
      </c>
      <c r="AL19" s="10">
        <v>1.87</v>
      </c>
    </row>
    <row r="20" spans="1:38" ht="21.75" customHeight="1" x14ac:dyDescent="0.2">
      <c r="A20" s="77" t="s">
        <v>153</v>
      </c>
      <c r="B20" s="77"/>
      <c r="D20" s="8" t="s">
        <v>120</v>
      </c>
      <c r="F20" s="8" t="s">
        <v>120</v>
      </c>
      <c r="H20" s="8" t="s">
        <v>154</v>
      </c>
      <c r="J20" s="8" t="s">
        <v>155</v>
      </c>
      <c r="L20" s="10">
        <v>23</v>
      </c>
      <c r="N20" s="10">
        <v>23</v>
      </c>
      <c r="P20" s="9">
        <v>598449</v>
      </c>
      <c r="R20" s="9">
        <v>532359249379</v>
      </c>
      <c r="T20" s="9">
        <v>560411900795</v>
      </c>
      <c r="V20" s="9">
        <v>0</v>
      </c>
      <c r="X20" s="9">
        <v>0</v>
      </c>
      <c r="Z20" s="9">
        <v>0</v>
      </c>
      <c r="AB20" s="9">
        <v>0</v>
      </c>
      <c r="AD20" s="9">
        <v>598449</v>
      </c>
      <c r="AF20" s="9">
        <v>936950</v>
      </c>
      <c r="AH20" s="9">
        <v>532359249379</v>
      </c>
      <c r="AJ20" s="9">
        <v>560411900795</v>
      </c>
      <c r="AL20" s="10">
        <v>1.33</v>
      </c>
    </row>
    <row r="21" spans="1:38" ht="21.75" customHeight="1" x14ac:dyDescent="0.2">
      <c r="A21" s="77" t="s">
        <v>156</v>
      </c>
      <c r="B21" s="77"/>
      <c r="D21" s="8" t="s">
        <v>120</v>
      </c>
      <c r="F21" s="8" t="s">
        <v>120</v>
      </c>
      <c r="H21" s="8" t="s">
        <v>157</v>
      </c>
      <c r="J21" s="8" t="s">
        <v>158</v>
      </c>
      <c r="L21" s="10">
        <v>23</v>
      </c>
      <c r="N21" s="10">
        <v>23</v>
      </c>
      <c r="P21" s="9">
        <v>1950000</v>
      </c>
      <c r="R21" s="9">
        <v>1801410000000</v>
      </c>
      <c r="T21" s="9">
        <v>1647039185207</v>
      </c>
      <c r="V21" s="9">
        <v>0</v>
      </c>
      <c r="X21" s="9">
        <v>0</v>
      </c>
      <c r="Z21" s="9">
        <v>0</v>
      </c>
      <c r="AB21" s="9">
        <v>0</v>
      </c>
      <c r="AD21" s="9">
        <v>1950000</v>
      </c>
      <c r="AF21" s="9">
        <v>849061</v>
      </c>
      <c r="AH21" s="9">
        <v>1801410000000</v>
      </c>
      <c r="AJ21" s="9">
        <v>1654768680008</v>
      </c>
      <c r="AL21" s="10">
        <v>3.92</v>
      </c>
    </row>
    <row r="22" spans="1:38" ht="21.75" customHeight="1" x14ac:dyDescent="0.2">
      <c r="A22" s="77" t="s">
        <v>159</v>
      </c>
      <c r="B22" s="77"/>
      <c r="D22" s="8" t="s">
        <v>120</v>
      </c>
      <c r="F22" s="8" t="s">
        <v>120</v>
      </c>
      <c r="H22" s="8" t="s">
        <v>160</v>
      </c>
      <c r="J22" s="8" t="s">
        <v>161</v>
      </c>
      <c r="L22" s="10">
        <v>23</v>
      </c>
      <c r="N22" s="10">
        <v>23</v>
      </c>
      <c r="P22" s="9">
        <v>2706888</v>
      </c>
      <c r="R22" s="9">
        <v>2500000550160</v>
      </c>
      <c r="T22" s="9">
        <v>2184190658111</v>
      </c>
      <c r="V22" s="9">
        <v>0</v>
      </c>
      <c r="X22" s="9">
        <v>0</v>
      </c>
      <c r="Z22" s="9">
        <v>0</v>
      </c>
      <c r="AB22" s="9">
        <v>0</v>
      </c>
      <c r="AD22" s="9">
        <v>2706888</v>
      </c>
      <c r="AF22" s="9">
        <v>811756</v>
      </c>
      <c r="AH22" s="9">
        <v>2500000550160</v>
      </c>
      <c r="AJ22" s="9">
        <v>2196137775740</v>
      </c>
      <c r="AL22" s="10">
        <v>5.2</v>
      </c>
    </row>
    <row r="23" spans="1:38" ht="21.75" customHeight="1" x14ac:dyDescent="0.2">
      <c r="A23" s="77" t="s">
        <v>162</v>
      </c>
      <c r="B23" s="77"/>
      <c r="D23" s="8" t="s">
        <v>120</v>
      </c>
      <c r="F23" s="8" t="s">
        <v>120</v>
      </c>
      <c r="H23" s="8" t="s">
        <v>163</v>
      </c>
      <c r="J23" s="8" t="s">
        <v>164</v>
      </c>
      <c r="L23" s="10">
        <v>23</v>
      </c>
      <c r="N23" s="10">
        <v>23</v>
      </c>
      <c r="P23" s="9">
        <v>2137500</v>
      </c>
      <c r="R23" s="9">
        <v>2000272500000</v>
      </c>
      <c r="T23" s="9">
        <v>1728461725114</v>
      </c>
      <c r="V23" s="9">
        <v>0</v>
      </c>
      <c r="X23" s="9">
        <v>0</v>
      </c>
      <c r="Z23" s="9">
        <v>0</v>
      </c>
      <c r="AB23" s="9">
        <v>0</v>
      </c>
      <c r="AD23" s="9">
        <v>2137500</v>
      </c>
      <c r="AF23" s="9">
        <v>813938</v>
      </c>
      <c r="AH23" s="9">
        <v>2000272500000</v>
      </c>
      <c r="AJ23" s="9">
        <v>1738846462841</v>
      </c>
      <c r="AL23" s="10">
        <v>4.12</v>
      </c>
    </row>
    <row r="24" spans="1:38" ht="21.75" customHeight="1" x14ac:dyDescent="0.2">
      <c r="A24" s="77" t="s">
        <v>165</v>
      </c>
      <c r="B24" s="77"/>
      <c r="D24" s="8" t="s">
        <v>120</v>
      </c>
      <c r="F24" s="8" t="s">
        <v>120</v>
      </c>
      <c r="H24" s="8" t="s">
        <v>166</v>
      </c>
      <c r="J24" s="8" t="s">
        <v>167</v>
      </c>
      <c r="L24" s="10">
        <v>23</v>
      </c>
      <c r="N24" s="10">
        <v>23</v>
      </c>
      <c r="P24" s="9">
        <v>150000</v>
      </c>
      <c r="R24" s="9">
        <v>150000000000</v>
      </c>
      <c r="T24" s="9">
        <v>149918437500</v>
      </c>
      <c r="V24" s="9">
        <v>0</v>
      </c>
      <c r="X24" s="9">
        <v>0</v>
      </c>
      <c r="Z24" s="9">
        <v>0</v>
      </c>
      <c r="AB24" s="9">
        <v>0</v>
      </c>
      <c r="AD24" s="9">
        <v>150000</v>
      </c>
      <c r="AF24" s="9">
        <v>900000</v>
      </c>
      <c r="AH24" s="9">
        <v>150000000000</v>
      </c>
      <c r="AJ24" s="9">
        <v>134926593750</v>
      </c>
      <c r="AL24" s="10">
        <v>0.32</v>
      </c>
    </row>
    <row r="25" spans="1:38" ht="21.75" customHeight="1" x14ac:dyDescent="0.2">
      <c r="A25" s="77" t="s">
        <v>168</v>
      </c>
      <c r="B25" s="77"/>
      <c r="D25" s="8" t="s">
        <v>169</v>
      </c>
      <c r="F25" s="8" t="s">
        <v>169</v>
      </c>
      <c r="H25" s="8" t="s">
        <v>170</v>
      </c>
      <c r="J25" s="8" t="s">
        <v>171</v>
      </c>
      <c r="L25" s="10">
        <v>23</v>
      </c>
      <c r="N25" s="10">
        <v>23</v>
      </c>
      <c r="P25" s="9">
        <v>1500000</v>
      </c>
      <c r="R25" s="9">
        <v>1500000000000</v>
      </c>
      <c r="T25" s="9">
        <v>1500000000000</v>
      </c>
      <c r="V25" s="9">
        <v>0</v>
      </c>
      <c r="X25" s="9">
        <v>0</v>
      </c>
      <c r="Z25" s="9">
        <v>0</v>
      </c>
      <c r="AB25" s="9">
        <v>0</v>
      </c>
      <c r="AD25" s="9">
        <v>1500000</v>
      </c>
      <c r="AF25" s="9">
        <v>1000000</v>
      </c>
      <c r="AH25" s="9">
        <v>1500000000000</v>
      </c>
      <c r="AJ25" s="9">
        <v>1500000000000</v>
      </c>
      <c r="AL25" s="10">
        <v>3.55</v>
      </c>
    </row>
    <row r="26" spans="1:38" ht="21.75" customHeight="1" x14ac:dyDescent="0.2">
      <c r="A26" s="79" t="s">
        <v>168</v>
      </c>
      <c r="B26" s="79"/>
      <c r="D26" s="25" t="s">
        <v>169</v>
      </c>
      <c r="F26" s="25" t="s">
        <v>169</v>
      </c>
      <c r="H26" s="25" t="s">
        <v>172</v>
      </c>
      <c r="J26" s="25" t="s">
        <v>171</v>
      </c>
      <c r="L26" s="26">
        <v>23</v>
      </c>
      <c r="N26" s="26">
        <v>23</v>
      </c>
      <c r="P26" s="24">
        <v>1549999</v>
      </c>
      <c r="R26" s="13">
        <v>1549999000000</v>
      </c>
      <c r="T26" s="13">
        <v>1549999000000</v>
      </c>
      <c r="V26" s="24">
        <v>0</v>
      </c>
      <c r="X26" s="13">
        <v>0</v>
      </c>
      <c r="Z26" s="24">
        <v>0</v>
      </c>
      <c r="AB26" s="13">
        <v>0</v>
      </c>
      <c r="AD26" s="24">
        <v>1549999</v>
      </c>
      <c r="AF26" s="24">
        <v>1000000</v>
      </c>
      <c r="AH26" s="13">
        <v>1549999000000</v>
      </c>
      <c r="AJ26" s="13">
        <v>1549999000000</v>
      </c>
      <c r="AL26" s="14">
        <v>3.67</v>
      </c>
    </row>
    <row r="27" spans="1:38" ht="21.75" customHeight="1" x14ac:dyDescent="0.2">
      <c r="A27" s="81" t="s">
        <v>75</v>
      </c>
      <c r="B27" s="81"/>
      <c r="D27" s="24"/>
      <c r="E27" s="27"/>
      <c r="F27" s="24"/>
      <c r="G27" s="27"/>
      <c r="H27" s="24"/>
      <c r="I27" s="27"/>
      <c r="J27" s="24"/>
      <c r="K27" s="27"/>
      <c r="L27" s="24"/>
      <c r="M27" s="27"/>
      <c r="N27" s="24"/>
      <c r="P27" s="24"/>
      <c r="R27" s="16">
        <v>25708699895809</v>
      </c>
      <c r="T27" s="16">
        <v>25004858630326</v>
      </c>
      <c r="V27" s="24"/>
      <c r="X27" s="16">
        <v>1020105468750</v>
      </c>
      <c r="Z27" s="24"/>
      <c r="AB27" s="16">
        <v>0</v>
      </c>
      <c r="AD27" s="24"/>
      <c r="AF27" s="24"/>
      <c r="AH27" s="16">
        <v>26728805364559</v>
      </c>
      <c r="AJ27" s="16">
        <v>25260737033818</v>
      </c>
      <c r="AL27" s="17">
        <v>59.79</v>
      </c>
    </row>
    <row r="30" spans="1:38" x14ac:dyDescent="0.2">
      <c r="AF30" s="28"/>
    </row>
    <row r="31" spans="1:38" x14ac:dyDescent="0.2">
      <c r="AF31" s="28"/>
    </row>
    <row r="32" spans="1:38" x14ac:dyDescent="0.2">
      <c r="AF32" s="28"/>
    </row>
  </sheetData>
  <mergeCells count="30">
    <mergeCell ref="A26:B26"/>
    <mergeCell ref="A27:B27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9"/>
  <sheetViews>
    <sheetView rightToLeft="1" view="pageBreakPreview" zoomScale="110" zoomScaleNormal="100" zoomScaleSheetLayoutView="110" workbookViewId="0">
      <selection activeCell="I9" sqref="I9:I17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21.75" customHeight="1" x14ac:dyDescent="0.2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</row>
    <row r="4" spans="1:13" ht="14.45" customHeight="1" x14ac:dyDescent="0.2">
      <c r="A4" s="72" t="s">
        <v>173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ht="14.45" customHeight="1" x14ac:dyDescent="0.2">
      <c r="A5" s="72" t="s">
        <v>174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ht="14.45" customHeight="1" x14ac:dyDescent="0.2"/>
    <row r="7" spans="1:13" ht="14.45" customHeight="1" x14ac:dyDescent="0.2">
      <c r="C7" s="73" t="s">
        <v>9</v>
      </c>
      <c r="D7" s="73"/>
      <c r="E7" s="73"/>
      <c r="F7" s="73"/>
      <c r="G7" s="73"/>
      <c r="H7" s="73"/>
      <c r="I7" s="73"/>
      <c r="J7" s="73"/>
      <c r="K7" s="73"/>
      <c r="L7" s="73"/>
      <c r="M7" s="73"/>
    </row>
    <row r="8" spans="1:13" ht="14.45" customHeight="1" x14ac:dyDescent="0.2">
      <c r="A8" s="2" t="s">
        <v>175</v>
      </c>
      <c r="C8" s="4" t="s">
        <v>13</v>
      </c>
      <c r="D8" s="3"/>
      <c r="E8" s="4" t="s">
        <v>176</v>
      </c>
      <c r="F8" s="3"/>
      <c r="G8" s="4" t="s">
        <v>177</v>
      </c>
      <c r="H8" s="3"/>
      <c r="I8" s="4" t="s">
        <v>178</v>
      </c>
      <c r="J8" s="3"/>
      <c r="K8" s="4" t="s">
        <v>179</v>
      </c>
      <c r="L8" s="3"/>
      <c r="M8" s="4" t="s">
        <v>180</v>
      </c>
    </row>
    <row r="9" spans="1:13" ht="21.75" customHeight="1" x14ac:dyDescent="0.2">
      <c r="A9" s="5" t="s">
        <v>66</v>
      </c>
      <c r="C9" s="6">
        <v>12737739</v>
      </c>
      <c r="E9" s="6">
        <v>2000</v>
      </c>
      <c r="G9" s="6">
        <v>1600</v>
      </c>
      <c r="I9" s="7" t="s">
        <v>181</v>
      </c>
      <c r="K9" s="6">
        <v>20380382400</v>
      </c>
      <c r="M9" s="5" t="s">
        <v>182</v>
      </c>
    </row>
    <row r="10" spans="1:13" ht="21.75" customHeight="1" x14ac:dyDescent="0.2">
      <c r="A10" s="8" t="s">
        <v>119</v>
      </c>
      <c r="C10" s="9">
        <v>7295000</v>
      </c>
      <c r="E10" s="9">
        <v>1000000</v>
      </c>
      <c r="G10" s="9">
        <v>910140</v>
      </c>
      <c r="I10" s="10" t="s">
        <v>183</v>
      </c>
      <c r="K10" s="9">
        <v>6635861087480</v>
      </c>
      <c r="M10" s="8" t="s">
        <v>182</v>
      </c>
    </row>
    <row r="11" spans="1:13" ht="21.75" customHeight="1" x14ac:dyDescent="0.2">
      <c r="A11" s="8" t="s">
        <v>135</v>
      </c>
      <c r="C11" s="9">
        <v>440000</v>
      </c>
      <c r="E11" s="9">
        <v>1000000</v>
      </c>
      <c r="G11" s="9">
        <v>900000</v>
      </c>
      <c r="I11" s="10" t="s">
        <v>184</v>
      </c>
      <c r="K11" s="9">
        <v>395784675000</v>
      </c>
      <c r="M11" s="8" t="s">
        <v>182</v>
      </c>
    </row>
    <row r="12" spans="1:13" ht="21.75" customHeight="1" x14ac:dyDescent="0.2">
      <c r="A12" s="8" t="s">
        <v>132</v>
      </c>
      <c r="C12" s="9">
        <v>2120000</v>
      </c>
      <c r="E12" s="9">
        <v>1000000</v>
      </c>
      <c r="G12" s="9">
        <v>900000</v>
      </c>
      <c r="I12" s="10" t="s">
        <v>184</v>
      </c>
      <c r="K12" s="9">
        <v>1906962525000</v>
      </c>
      <c r="M12" s="8" t="s">
        <v>182</v>
      </c>
    </row>
    <row r="13" spans="1:13" ht="21.75" customHeight="1" x14ac:dyDescent="0.2">
      <c r="A13" s="8" t="s">
        <v>165</v>
      </c>
      <c r="C13" s="9">
        <v>150000</v>
      </c>
      <c r="E13" s="9">
        <v>1000000</v>
      </c>
      <c r="G13" s="9">
        <v>900000</v>
      </c>
      <c r="I13" s="10" t="s">
        <v>184</v>
      </c>
      <c r="K13" s="9">
        <v>134926593750</v>
      </c>
      <c r="M13" s="8" t="s">
        <v>182</v>
      </c>
    </row>
    <row r="14" spans="1:13" ht="21.75" customHeight="1" x14ac:dyDescent="0.2">
      <c r="A14" s="8" t="s">
        <v>156</v>
      </c>
      <c r="C14" s="9">
        <v>1950000</v>
      </c>
      <c r="E14" s="9">
        <v>866880</v>
      </c>
      <c r="G14" s="9">
        <v>849061</v>
      </c>
      <c r="I14" s="10" t="s">
        <v>185</v>
      </c>
      <c r="K14" s="9">
        <v>1654768680008</v>
      </c>
      <c r="M14" s="8" t="s">
        <v>182</v>
      </c>
    </row>
    <row r="15" spans="1:13" ht="21.75" customHeight="1" x14ac:dyDescent="0.2">
      <c r="A15" s="8" t="s">
        <v>126</v>
      </c>
      <c r="C15" s="9">
        <v>1297000</v>
      </c>
      <c r="E15" s="9">
        <v>1000000</v>
      </c>
      <c r="G15" s="9">
        <v>900000</v>
      </c>
      <c r="I15" s="10" t="s">
        <v>184</v>
      </c>
      <c r="K15" s="9">
        <v>1166665280625</v>
      </c>
      <c r="M15" s="8" t="s">
        <v>182</v>
      </c>
    </row>
    <row r="16" spans="1:13" ht="21.75" customHeight="1" x14ac:dyDescent="0.2">
      <c r="A16" s="8" t="s">
        <v>159</v>
      </c>
      <c r="C16" s="9">
        <v>2706888</v>
      </c>
      <c r="E16" s="9">
        <v>789680</v>
      </c>
      <c r="G16" s="9">
        <v>811756</v>
      </c>
      <c r="I16" s="10" t="s">
        <v>186</v>
      </c>
      <c r="K16" s="9">
        <v>2196137775740</v>
      </c>
      <c r="M16" s="8" t="s">
        <v>182</v>
      </c>
    </row>
    <row r="17" spans="1:13" ht="21.75" customHeight="1" x14ac:dyDescent="0.2">
      <c r="A17" s="8" t="s">
        <v>162</v>
      </c>
      <c r="C17" s="9">
        <v>2137500</v>
      </c>
      <c r="E17" s="9">
        <v>822960</v>
      </c>
      <c r="G17" s="9">
        <v>813938</v>
      </c>
      <c r="I17" s="10" t="s">
        <v>187</v>
      </c>
      <c r="K17" s="9">
        <v>1738846462841</v>
      </c>
      <c r="M17" s="8" t="s">
        <v>182</v>
      </c>
    </row>
    <row r="18" spans="1:13" ht="21.75" customHeight="1" x14ac:dyDescent="0.2">
      <c r="A18" s="11" t="s">
        <v>129</v>
      </c>
      <c r="C18" s="13">
        <v>2000000</v>
      </c>
      <c r="E18" s="13">
        <v>1000000</v>
      </c>
      <c r="G18" s="13">
        <v>900000</v>
      </c>
      <c r="I18" s="14" t="s">
        <v>184</v>
      </c>
      <c r="K18" s="13">
        <v>1799021250000</v>
      </c>
      <c r="M18" s="11" t="s">
        <v>182</v>
      </c>
    </row>
    <row r="19" spans="1:13" ht="21.75" customHeight="1" x14ac:dyDescent="0.2">
      <c r="A19" s="15" t="s">
        <v>75</v>
      </c>
      <c r="C19" s="16">
        <v>32834127</v>
      </c>
      <c r="E19" s="16"/>
      <c r="G19" s="16"/>
      <c r="I19" s="16"/>
      <c r="K19" s="16">
        <v>17649354712844</v>
      </c>
      <c r="M19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FA98-B29B-4C16-8601-758D4BD7E3D7}">
  <sheetPr>
    <pageSetUpPr fitToPage="1"/>
  </sheetPr>
  <dimension ref="A1:L24"/>
  <sheetViews>
    <sheetView rightToLeft="1" view="pageBreakPreview" zoomScaleNormal="100" zoomScaleSheetLayoutView="100" workbookViewId="0">
      <selection activeCell="U10" sqref="U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28515625" style="29" bestFit="1" customWidth="1"/>
    <col min="5" max="5" width="1.28515625" style="29" customWidth="1"/>
    <col min="6" max="6" width="20.42578125" style="29" bestFit="1" customWidth="1"/>
    <col min="7" max="7" width="1.28515625" style="29" customWidth="1"/>
    <col min="8" max="8" width="19.28515625" style="29" bestFit="1" customWidth="1"/>
    <col min="9" max="9" width="1.28515625" style="29" customWidth="1"/>
    <col min="10" max="10" width="20.28515625" style="29" bestFit="1" customWidth="1"/>
    <col min="11" max="11" width="1.28515625" customWidth="1"/>
    <col min="12" max="12" width="19.42578125" customWidth="1"/>
    <col min="13" max="13" width="2.42578125" customWidth="1"/>
  </cols>
  <sheetData>
    <row r="1" spans="1:12" ht="29.1" customHeight="1" x14ac:dyDescent="0.2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</row>
    <row r="2" spans="1:12" ht="21.75" customHeight="1" x14ac:dyDescent="0.2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1.75" customHeight="1" x14ac:dyDescent="0.2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</row>
    <row r="4" spans="1:12" ht="14.45" customHeight="1" x14ac:dyDescent="0.2"/>
    <row r="5" spans="1:12" ht="14.45" customHeight="1" x14ac:dyDescent="0.2">
      <c r="A5" s="30" t="s">
        <v>188</v>
      </c>
      <c r="B5" s="85" t="s">
        <v>189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2" ht="14.45" customHeight="1" x14ac:dyDescent="0.2">
      <c r="D6" s="31" t="s">
        <v>7</v>
      </c>
      <c r="F6" s="86" t="s">
        <v>8</v>
      </c>
      <c r="G6" s="86"/>
      <c r="H6" s="86"/>
      <c r="J6" s="31" t="s">
        <v>9</v>
      </c>
    </row>
    <row r="7" spans="1:12" ht="14.45" customHeight="1" x14ac:dyDescent="0.2">
      <c r="D7" s="32"/>
      <c r="F7" s="32"/>
      <c r="G7" s="32"/>
      <c r="H7" s="32"/>
      <c r="J7" s="32"/>
    </row>
    <row r="8" spans="1:12" ht="14.45" customHeight="1" x14ac:dyDescent="0.2">
      <c r="A8" s="83" t="s">
        <v>190</v>
      </c>
      <c r="B8" s="83"/>
      <c r="D8" s="31" t="s">
        <v>191</v>
      </c>
      <c r="F8" s="31" t="s">
        <v>192</v>
      </c>
      <c r="H8" s="31" t="s">
        <v>193</v>
      </c>
      <c r="J8" s="31" t="s">
        <v>191</v>
      </c>
      <c r="L8" s="33" t="s">
        <v>18</v>
      </c>
    </row>
    <row r="9" spans="1:12" ht="21.75" customHeight="1" x14ac:dyDescent="0.2">
      <c r="A9" s="75" t="s">
        <v>274</v>
      </c>
      <c r="B9" s="75"/>
      <c r="D9" s="34">
        <v>369617490</v>
      </c>
      <c r="F9" s="34">
        <v>1562985</v>
      </c>
      <c r="H9" s="34">
        <v>0</v>
      </c>
      <c r="J9" s="34">
        <v>371180475</v>
      </c>
      <c r="L9" s="35">
        <v>0</v>
      </c>
    </row>
    <row r="10" spans="1:12" ht="21.75" customHeight="1" x14ac:dyDescent="0.2">
      <c r="A10" s="77" t="s">
        <v>275</v>
      </c>
      <c r="B10" s="77"/>
      <c r="D10" s="36">
        <v>564858</v>
      </c>
      <c r="F10" s="36">
        <v>2389</v>
      </c>
      <c r="H10" s="36">
        <v>0</v>
      </c>
      <c r="J10" s="36">
        <v>567247</v>
      </c>
      <c r="L10" s="35">
        <v>0</v>
      </c>
    </row>
    <row r="11" spans="1:12" ht="21.75" customHeight="1" x14ac:dyDescent="0.2">
      <c r="A11" s="77" t="s">
        <v>276</v>
      </c>
      <c r="B11" s="77"/>
      <c r="D11" s="36">
        <v>703251376</v>
      </c>
      <c r="F11" s="36">
        <v>2442426014992</v>
      </c>
      <c r="H11" s="36">
        <v>2442533067516</v>
      </c>
      <c r="J11" s="36">
        <v>596198852</v>
      </c>
      <c r="L11" s="35">
        <v>0</v>
      </c>
    </row>
    <row r="12" spans="1:12" ht="21.75" customHeight="1" x14ac:dyDescent="0.2">
      <c r="A12" s="77" t="s">
        <v>277</v>
      </c>
      <c r="B12" s="77"/>
      <c r="D12" s="36">
        <v>150000</v>
      </c>
      <c r="F12" s="36">
        <v>0</v>
      </c>
      <c r="H12" s="36">
        <v>0</v>
      </c>
      <c r="J12" s="36">
        <v>150000</v>
      </c>
      <c r="L12" s="35">
        <v>0</v>
      </c>
    </row>
    <row r="13" spans="1:12" ht="21.75" customHeight="1" x14ac:dyDescent="0.2">
      <c r="A13" s="77" t="s">
        <v>278</v>
      </c>
      <c r="B13" s="77"/>
      <c r="D13" s="36">
        <v>2247455</v>
      </c>
      <c r="F13" s="36">
        <v>616000009544</v>
      </c>
      <c r="H13" s="36">
        <v>308000000000</v>
      </c>
      <c r="J13" s="36">
        <v>308002256999</v>
      </c>
      <c r="L13" s="35">
        <v>7.3000000000000001E-3</v>
      </c>
    </row>
    <row r="14" spans="1:12" ht="21.75" customHeight="1" x14ac:dyDescent="0.2">
      <c r="A14" s="77" t="s">
        <v>279</v>
      </c>
      <c r="B14" s="77"/>
      <c r="D14" s="36">
        <v>303000</v>
      </c>
      <c r="F14" s="36">
        <v>5000000</v>
      </c>
      <c r="H14" s="36">
        <v>2012000</v>
      </c>
      <c r="J14" s="36">
        <v>3291000</v>
      </c>
      <c r="L14" s="35">
        <v>0</v>
      </c>
    </row>
    <row r="15" spans="1:12" ht="21.75" customHeight="1" x14ac:dyDescent="0.2">
      <c r="A15" s="77" t="s">
        <v>280</v>
      </c>
      <c r="B15" s="77"/>
      <c r="D15" s="36">
        <v>4212171</v>
      </c>
      <c r="F15" s="36">
        <v>17840</v>
      </c>
      <c r="H15" s="36">
        <v>0</v>
      </c>
      <c r="J15" s="36">
        <v>4230011</v>
      </c>
      <c r="L15" s="35">
        <v>0</v>
      </c>
    </row>
    <row r="16" spans="1:12" ht="21.75" customHeight="1" x14ac:dyDescent="0.2">
      <c r="A16" s="77" t="s">
        <v>281</v>
      </c>
      <c r="B16" s="77"/>
      <c r="D16" s="36">
        <v>3849096407276</v>
      </c>
      <c r="F16" s="36">
        <v>1850853987884</v>
      </c>
      <c r="H16" s="36">
        <v>3235604100000</v>
      </c>
      <c r="J16" s="36">
        <v>2464346295160</v>
      </c>
      <c r="L16" s="35">
        <v>5.8200000000000002E-2</v>
      </c>
    </row>
    <row r="17" spans="1:12" ht="21.75" customHeight="1" x14ac:dyDescent="0.2">
      <c r="A17" s="77" t="s">
        <v>282</v>
      </c>
      <c r="B17" s="77"/>
      <c r="D17" s="36">
        <v>1798802211948</v>
      </c>
      <c r="F17" s="36">
        <v>363241279642</v>
      </c>
      <c r="H17" s="36">
        <v>313952500000</v>
      </c>
      <c r="J17" s="36">
        <v>1848090991590</v>
      </c>
      <c r="L17" s="35">
        <v>4.3700000000000003E-2</v>
      </c>
    </row>
    <row r="18" spans="1:12" ht="21.75" customHeight="1" x14ac:dyDescent="0.2">
      <c r="A18" s="77" t="s">
        <v>283</v>
      </c>
      <c r="B18" s="77"/>
      <c r="D18" s="36">
        <v>6177512833716</v>
      </c>
      <c r="F18" s="36">
        <v>1441392373667</v>
      </c>
      <c r="H18" s="36">
        <v>1517859375000</v>
      </c>
      <c r="J18" s="36">
        <v>6101045832383</v>
      </c>
      <c r="L18" s="35">
        <v>0.10100000000000001</v>
      </c>
    </row>
    <row r="19" spans="1:12" ht="21.75" customHeight="1" x14ac:dyDescent="0.2">
      <c r="A19" s="77" t="s">
        <v>284</v>
      </c>
      <c r="B19" s="77"/>
      <c r="D19" s="36">
        <v>330397138691</v>
      </c>
      <c r="F19" s="36">
        <v>360824501260</v>
      </c>
      <c r="H19" s="36">
        <v>691195599313</v>
      </c>
      <c r="J19" s="36">
        <v>26040638</v>
      </c>
      <c r="L19" s="35">
        <v>0</v>
      </c>
    </row>
    <row r="20" spans="1:12" ht="21.75" customHeight="1" thickBot="1" x14ac:dyDescent="0.25">
      <c r="A20" s="81" t="s">
        <v>75</v>
      </c>
      <c r="B20" s="81"/>
      <c r="D20" s="37">
        <f>SUM(D9:D19)</f>
        <v>12156888937981</v>
      </c>
      <c r="F20" s="37">
        <f>SUM(F9:F19)</f>
        <v>7074744750203</v>
      </c>
      <c r="H20" s="37">
        <f>SUM(H9:H19)</f>
        <v>8509146653829</v>
      </c>
      <c r="J20" s="37">
        <f>SUM(J9:J19)</f>
        <v>10722487034355</v>
      </c>
      <c r="L20" s="38">
        <f>SUM(L9:L19)</f>
        <v>0.2102</v>
      </c>
    </row>
    <row r="21" spans="1:12" x14ac:dyDescent="0.2">
      <c r="K21" s="29"/>
      <c r="L21" s="29"/>
    </row>
    <row r="23" spans="1:12" x14ac:dyDescent="0.2">
      <c r="D23" s="39"/>
      <c r="E23" s="39"/>
      <c r="F23" s="40"/>
      <c r="H23" s="39"/>
      <c r="I23" s="39"/>
      <c r="J23" s="40"/>
    </row>
    <row r="24" spans="1:12" x14ac:dyDescent="0.2">
      <c r="D24" s="41"/>
      <c r="E24"/>
      <c r="F24" s="41"/>
      <c r="H24" s="41"/>
      <c r="I24"/>
      <c r="J24" s="41"/>
    </row>
  </sheetData>
  <mergeCells count="18">
    <mergeCell ref="A20:B20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scale="9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20" zoomScaleNormal="100" zoomScaleSheetLayoutView="120" workbookViewId="0">
      <selection activeCell="N5" sqref="N5"/>
    </sheetView>
  </sheetViews>
  <sheetFormatPr defaultRowHeight="12.75" x14ac:dyDescent="0.2"/>
  <cols>
    <col min="1" max="1" width="2.5703125" customWidth="1"/>
    <col min="2" max="2" width="48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4.45" customHeight="1" x14ac:dyDescent="0.2"/>
    <row r="5" spans="1:10" ht="29.1" customHeight="1" x14ac:dyDescent="0.2">
      <c r="A5" s="1" t="s">
        <v>195</v>
      </c>
      <c r="B5" s="72" t="s">
        <v>196</v>
      </c>
      <c r="C5" s="72"/>
      <c r="D5" s="72"/>
      <c r="E5" s="72"/>
      <c r="F5" s="72"/>
      <c r="G5" s="72"/>
      <c r="H5" s="72"/>
      <c r="I5" s="72"/>
      <c r="J5" s="72"/>
    </row>
    <row r="6" spans="1:10" ht="14.45" customHeight="1" x14ac:dyDescent="0.2"/>
    <row r="7" spans="1:10" ht="14.45" customHeight="1" x14ac:dyDescent="0.2">
      <c r="A7" s="73" t="s">
        <v>197</v>
      </c>
      <c r="B7" s="73"/>
      <c r="D7" s="2" t="s">
        <v>198</v>
      </c>
      <c r="F7" s="2" t="s">
        <v>191</v>
      </c>
      <c r="H7" s="2" t="s">
        <v>199</v>
      </c>
      <c r="J7" s="2" t="s">
        <v>200</v>
      </c>
    </row>
    <row r="8" spans="1:10" ht="21.75" customHeight="1" x14ac:dyDescent="0.2">
      <c r="A8" s="75" t="s">
        <v>201</v>
      </c>
      <c r="B8" s="75"/>
      <c r="D8" s="5" t="s">
        <v>202</v>
      </c>
      <c r="F8" s="6">
        <f>'درآمد سرمایه گذاری در سهام'!U66</f>
        <v>734480828302</v>
      </c>
      <c r="H8" s="63">
        <f>F8/3313455622867</f>
        <v>0.22166611293453306</v>
      </c>
      <c r="J8" s="63">
        <f>F8/42253336729489</f>
        <v>1.7382788796166219E-2</v>
      </c>
    </row>
    <row r="9" spans="1:10" ht="21.75" customHeight="1" x14ac:dyDescent="0.2">
      <c r="A9" s="77" t="s">
        <v>203</v>
      </c>
      <c r="B9" s="77"/>
      <c r="D9" s="8" t="s">
        <v>204</v>
      </c>
      <c r="F9" s="9">
        <f>'درآمد سرمایه گذاری در صندوق'!U21</f>
        <v>163808229737</v>
      </c>
      <c r="H9" s="64">
        <f t="shared" ref="H9:H12" si="0">F9/3313455622867</f>
        <v>4.9437278895941066E-2</v>
      </c>
      <c r="J9" s="64">
        <f t="shared" ref="J9:J12" si="1">F9/42253336729489</f>
        <v>3.8768116891151156E-3</v>
      </c>
    </row>
    <row r="10" spans="1:10" ht="21.75" customHeight="1" x14ac:dyDescent="0.2">
      <c r="A10" s="77" t="s">
        <v>205</v>
      </c>
      <c r="B10" s="77"/>
      <c r="D10" s="8" t="s">
        <v>206</v>
      </c>
      <c r="F10" s="9">
        <f>'درآمد سرمایه گذاری در اوراق به'!R28</f>
        <v>1482933167690</v>
      </c>
      <c r="H10" s="64">
        <f t="shared" si="0"/>
        <v>0.44754882409044533</v>
      </c>
      <c r="J10" s="64">
        <f t="shared" si="1"/>
        <v>3.5096238131059769E-2</v>
      </c>
    </row>
    <row r="11" spans="1:10" ht="21.75" customHeight="1" x14ac:dyDescent="0.2">
      <c r="A11" s="77" t="s">
        <v>207</v>
      </c>
      <c r="B11" s="77"/>
      <c r="D11" s="8" t="s">
        <v>208</v>
      </c>
      <c r="F11" s="9">
        <f>'درآمد سپرده بانکی (2)'!H17</f>
        <v>912666773526</v>
      </c>
      <c r="H11" s="64">
        <f t="shared" si="0"/>
        <v>0.27544258242888614</v>
      </c>
      <c r="J11" s="64">
        <f t="shared" si="1"/>
        <v>2.1599874570119838E-2</v>
      </c>
    </row>
    <row r="12" spans="1:10" ht="21.75" customHeight="1" x14ac:dyDescent="0.2">
      <c r="A12" s="79" t="s">
        <v>209</v>
      </c>
      <c r="B12" s="79"/>
      <c r="D12" s="11" t="s">
        <v>210</v>
      </c>
      <c r="F12" s="13">
        <f>'سایر درآمدها'!F11</f>
        <v>5100079871</v>
      </c>
      <c r="H12" s="64">
        <f t="shared" si="0"/>
        <v>1.5392027090397867E-3</v>
      </c>
      <c r="J12" s="64">
        <f t="shared" si="1"/>
        <v>1.2070241703398081E-4</v>
      </c>
    </row>
    <row r="13" spans="1:10" ht="21.75" customHeight="1" x14ac:dyDescent="0.2">
      <c r="A13" s="81" t="s">
        <v>75</v>
      </c>
      <c r="B13" s="81"/>
      <c r="D13" s="16"/>
      <c r="F13" s="16">
        <v>1119096170765</v>
      </c>
      <c r="H13" s="65">
        <f>SUM(H8:H12)</f>
        <v>0.99563400105884536</v>
      </c>
      <c r="J13" s="66">
        <f>SUM(J8:J12)</f>
        <v>7.8076415603494917E-2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6"/>
  <sheetViews>
    <sheetView rightToLeft="1" view="pageBreakPreview" topLeftCell="A55" zoomScaleNormal="100" zoomScaleSheetLayoutView="100" workbookViewId="0">
      <selection sqref="A1:XFD1048576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6.140625" bestFit="1" customWidth="1"/>
    <col min="20" max="20" width="1.28515625" customWidth="1"/>
    <col min="21" max="21" width="16.1406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70" t="s">
        <v>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</row>
    <row r="2" spans="1:23" ht="21.75" customHeight="1" x14ac:dyDescent="0.2">
      <c r="A2" s="70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spans="1:23" ht="21.75" customHeight="1" x14ac:dyDescent="0.2">
      <c r="A3" s="70" t="s">
        <v>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ht="14.45" customHeight="1" x14ac:dyDescent="0.2"/>
    <row r="5" spans="1:23" ht="14.45" customHeight="1" x14ac:dyDescent="0.2">
      <c r="A5" s="1" t="s">
        <v>211</v>
      </c>
      <c r="B5" s="72" t="s">
        <v>212</v>
      </c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</row>
    <row r="6" spans="1:23" ht="14.45" customHeight="1" x14ac:dyDescent="0.2">
      <c r="D6" s="73" t="s">
        <v>213</v>
      </c>
      <c r="E6" s="73"/>
      <c r="F6" s="73"/>
      <c r="G6" s="73"/>
      <c r="H6" s="73"/>
      <c r="I6" s="73"/>
      <c r="J6" s="73"/>
      <c r="K6" s="73"/>
      <c r="L6" s="73"/>
      <c r="N6" s="73" t="s">
        <v>214</v>
      </c>
      <c r="O6" s="73"/>
      <c r="P6" s="73"/>
      <c r="Q6" s="73"/>
      <c r="R6" s="73"/>
      <c r="S6" s="73"/>
      <c r="T6" s="73"/>
      <c r="U6" s="73"/>
      <c r="V6" s="73"/>
      <c r="W6" s="73"/>
    </row>
    <row r="7" spans="1:23" ht="14.45" customHeight="1" x14ac:dyDescent="0.2">
      <c r="D7" s="3"/>
      <c r="E7" s="3"/>
      <c r="F7" s="3"/>
      <c r="G7" s="3"/>
      <c r="H7" s="3"/>
      <c r="I7" s="3"/>
      <c r="J7" s="74" t="s">
        <v>75</v>
      </c>
      <c r="K7" s="74"/>
      <c r="L7" s="74"/>
      <c r="N7" s="3"/>
      <c r="O7" s="3"/>
      <c r="P7" s="3"/>
      <c r="Q7" s="3"/>
      <c r="R7" s="3"/>
      <c r="S7" s="3"/>
      <c r="T7" s="3"/>
      <c r="U7" s="74" t="s">
        <v>75</v>
      </c>
      <c r="V7" s="74"/>
      <c r="W7" s="74"/>
    </row>
    <row r="8" spans="1:23" ht="14.45" customHeight="1" x14ac:dyDescent="0.2">
      <c r="A8" s="73" t="s">
        <v>215</v>
      </c>
      <c r="B8" s="73"/>
      <c r="D8" s="2" t="s">
        <v>216</v>
      </c>
      <c r="F8" s="2" t="s">
        <v>217</v>
      </c>
      <c r="H8" s="2" t="s">
        <v>218</v>
      </c>
      <c r="J8" s="4" t="s">
        <v>191</v>
      </c>
      <c r="K8" s="3"/>
      <c r="L8" s="4" t="s">
        <v>199</v>
      </c>
      <c r="N8" s="2" t="s">
        <v>216</v>
      </c>
      <c r="P8" s="73" t="s">
        <v>217</v>
      </c>
      <c r="Q8" s="73"/>
      <c r="S8" s="2" t="s">
        <v>218</v>
      </c>
      <c r="U8" s="4" t="s">
        <v>191</v>
      </c>
      <c r="V8" s="3"/>
      <c r="W8" s="4" t="s">
        <v>199</v>
      </c>
    </row>
    <row r="9" spans="1:23" ht="21.75" customHeight="1" x14ac:dyDescent="0.2">
      <c r="A9" s="75" t="s">
        <v>40</v>
      </c>
      <c r="B9" s="75"/>
      <c r="D9" s="6">
        <v>0</v>
      </c>
      <c r="F9" s="6">
        <v>0</v>
      </c>
      <c r="H9" s="6">
        <v>408543128</v>
      </c>
      <c r="J9" s="6">
        <v>408543128</v>
      </c>
      <c r="L9" s="7">
        <v>0.04</v>
      </c>
      <c r="N9" s="6">
        <v>0</v>
      </c>
      <c r="P9" s="76">
        <v>0</v>
      </c>
      <c r="Q9" s="76"/>
      <c r="S9" s="6">
        <v>408543128</v>
      </c>
      <c r="U9" s="6">
        <v>408543128</v>
      </c>
      <c r="W9" s="7">
        <v>0.01</v>
      </c>
    </row>
    <row r="10" spans="1:23" ht="21.75" customHeight="1" x14ac:dyDescent="0.2">
      <c r="A10" s="77" t="s">
        <v>37</v>
      </c>
      <c r="B10" s="77"/>
      <c r="D10" s="9">
        <v>0</v>
      </c>
      <c r="F10" s="9">
        <v>0</v>
      </c>
      <c r="H10" s="9">
        <v>-1480112925</v>
      </c>
      <c r="J10" s="9">
        <v>-1480112925</v>
      </c>
      <c r="L10" s="10">
        <v>-0.13</v>
      </c>
      <c r="N10" s="9">
        <v>0</v>
      </c>
      <c r="P10" s="78">
        <v>0</v>
      </c>
      <c r="Q10" s="78"/>
      <c r="S10" s="9">
        <v>-1480112925</v>
      </c>
      <c r="U10" s="9">
        <v>-1480112925</v>
      </c>
      <c r="W10" s="10">
        <v>-0.04</v>
      </c>
    </row>
    <row r="11" spans="1:23" ht="21.75" customHeight="1" x14ac:dyDescent="0.2">
      <c r="A11" s="77" t="s">
        <v>48</v>
      </c>
      <c r="B11" s="77"/>
      <c r="D11" s="9">
        <v>0</v>
      </c>
      <c r="F11" s="9">
        <v>0</v>
      </c>
      <c r="H11" s="9">
        <v>608616811</v>
      </c>
      <c r="J11" s="9">
        <v>608616811</v>
      </c>
      <c r="L11" s="10">
        <v>0.05</v>
      </c>
      <c r="N11" s="9">
        <v>1711717320</v>
      </c>
      <c r="P11" s="78">
        <v>0</v>
      </c>
      <c r="Q11" s="78"/>
      <c r="S11" s="9">
        <v>608616811</v>
      </c>
      <c r="U11" s="9">
        <v>2320334131</v>
      </c>
      <c r="W11" s="10">
        <v>7.0000000000000007E-2</v>
      </c>
    </row>
    <row r="12" spans="1:23" ht="21.75" customHeight="1" x14ac:dyDescent="0.2">
      <c r="A12" s="77" t="s">
        <v>36</v>
      </c>
      <c r="B12" s="77"/>
      <c r="D12" s="9">
        <v>0</v>
      </c>
      <c r="F12" s="9">
        <v>0</v>
      </c>
      <c r="H12" s="9">
        <v>247744595</v>
      </c>
      <c r="J12" s="9">
        <v>247744595</v>
      </c>
      <c r="L12" s="10">
        <v>0.02</v>
      </c>
      <c r="N12" s="9">
        <v>0</v>
      </c>
      <c r="P12" s="78">
        <v>0</v>
      </c>
      <c r="Q12" s="78"/>
      <c r="S12" s="9">
        <v>247744595</v>
      </c>
      <c r="U12" s="9">
        <v>247744595</v>
      </c>
      <c r="W12" s="10">
        <v>0.01</v>
      </c>
    </row>
    <row r="13" spans="1:23" ht="21.75" customHeight="1" x14ac:dyDescent="0.2">
      <c r="A13" s="77" t="s">
        <v>22</v>
      </c>
      <c r="B13" s="77"/>
      <c r="D13" s="9">
        <v>0</v>
      </c>
      <c r="F13" s="9">
        <v>3307896356</v>
      </c>
      <c r="H13" s="9">
        <v>2726052652</v>
      </c>
      <c r="J13" s="9">
        <v>6033949008</v>
      </c>
      <c r="L13" s="10">
        <v>0.54</v>
      </c>
      <c r="N13" s="9">
        <v>0</v>
      </c>
      <c r="P13" s="78">
        <v>1599275871</v>
      </c>
      <c r="Q13" s="78"/>
      <c r="S13" s="9">
        <v>2726052652</v>
      </c>
      <c r="U13" s="9">
        <v>4325328523</v>
      </c>
      <c r="W13" s="10">
        <v>0.13</v>
      </c>
    </row>
    <row r="14" spans="1:23" ht="21.75" customHeight="1" x14ac:dyDescent="0.2">
      <c r="A14" s="77" t="s">
        <v>71</v>
      </c>
      <c r="B14" s="77"/>
      <c r="D14" s="9">
        <v>0</v>
      </c>
      <c r="F14" s="9">
        <v>0</v>
      </c>
      <c r="H14" s="9">
        <v>2796804849</v>
      </c>
      <c r="J14" s="9">
        <v>2796804849</v>
      </c>
      <c r="L14" s="10">
        <v>0.25</v>
      </c>
      <c r="N14" s="9">
        <v>1414170722</v>
      </c>
      <c r="P14" s="78">
        <v>0</v>
      </c>
      <c r="Q14" s="78"/>
      <c r="S14" s="9">
        <v>2796804849</v>
      </c>
      <c r="U14" s="9">
        <v>4210975571</v>
      </c>
      <c r="W14" s="10">
        <v>0.13</v>
      </c>
    </row>
    <row r="15" spans="1:23" ht="21.75" customHeight="1" x14ac:dyDescent="0.2">
      <c r="A15" s="77" t="s">
        <v>219</v>
      </c>
      <c r="B15" s="77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78">
        <v>0</v>
      </c>
      <c r="Q15" s="78"/>
      <c r="S15" s="9">
        <v>118012675427</v>
      </c>
      <c r="U15" s="9">
        <v>118012675427</v>
      </c>
      <c r="W15" s="10">
        <v>3.56</v>
      </c>
    </row>
    <row r="16" spans="1:23" ht="21.75" customHeight="1" x14ac:dyDescent="0.2">
      <c r="A16" s="77" t="s">
        <v>32</v>
      </c>
      <c r="B16" s="77"/>
      <c r="D16" s="9">
        <v>6463182109</v>
      </c>
      <c r="F16" s="9">
        <v>20109343820</v>
      </c>
      <c r="H16" s="9">
        <v>0</v>
      </c>
      <c r="J16" s="9">
        <v>26572525929</v>
      </c>
      <c r="L16" s="10">
        <v>2.37</v>
      </c>
      <c r="N16" s="9">
        <v>6463182109</v>
      </c>
      <c r="P16" s="78">
        <v>8057232399</v>
      </c>
      <c r="Q16" s="78"/>
      <c r="S16" s="9">
        <v>0</v>
      </c>
      <c r="U16" s="9">
        <v>14520414508</v>
      </c>
      <c r="W16" s="10">
        <v>0.44</v>
      </c>
    </row>
    <row r="17" spans="1:23" ht="21.75" customHeight="1" x14ac:dyDescent="0.2">
      <c r="A17" s="77" t="s">
        <v>67</v>
      </c>
      <c r="B17" s="77"/>
      <c r="D17" s="9">
        <v>26646296918</v>
      </c>
      <c r="F17" s="9">
        <v>-12026470964</v>
      </c>
      <c r="H17" s="9">
        <v>0</v>
      </c>
      <c r="J17" s="9">
        <v>14619825954</v>
      </c>
      <c r="L17" s="10">
        <v>1.3</v>
      </c>
      <c r="N17" s="9">
        <v>26646296918</v>
      </c>
      <c r="P17" s="78">
        <v>9320514998</v>
      </c>
      <c r="Q17" s="78"/>
      <c r="S17" s="9">
        <v>0</v>
      </c>
      <c r="U17" s="9">
        <v>35966811916</v>
      </c>
      <c r="W17" s="10">
        <v>1.0900000000000001</v>
      </c>
    </row>
    <row r="18" spans="1:23" ht="21.75" customHeight="1" x14ac:dyDescent="0.2">
      <c r="A18" s="77" t="s">
        <v>68</v>
      </c>
      <c r="B18" s="77"/>
      <c r="D18" s="9">
        <v>0</v>
      </c>
      <c r="F18" s="9">
        <v>5694835565</v>
      </c>
      <c r="H18" s="9">
        <v>0</v>
      </c>
      <c r="J18" s="9">
        <v>5694835565</v>
      </c>
      <c r="L18" s="10">
        <v>0.51</v>
      </c>
      <c r="N18" s="9">
        <v>1971999855</v>
      </c>
      <c r="P18" s="78">
        <v>3670604914</v>
      </c>
      <c r="Q18" s="78"/>
      <c r="S18" s="9">
        <v>0</v>
      </c>
      <c r="U18" s="9">
        <v>5642604769</v>
      </c>
      <c r="W18" s="10">
        <v>0.17</v>
      </c>
    </row>
    <row r="19" spans="1:23" ht="21.75" customHeight="1" x14ac:dyDescent="0.2">
      <c r="A19" s="77" t="s">
        <v>26</v>
      </c>
      <c r="B19" s="77"/>
      <c r="D19" s="9">
        <v>0</v>
      </c>
      <c r="F19" s="9">
        <v>5985205050</v>
      </c>
      <c r="H19" s="9">
        <v>0</v>
      </c>
      <c r="J19" s="9">
        <v>5985205050</v>
      </c>
      <c r="L19" s="10">
        <v>0.53</v>
      </c>
      <c r="N19" s="9">
        <v>0</v>
      </c>
      <c r="P19" s="78">
        <v>5985205050</v>
      </c>
      <c r="Q19" s="78"/>
      <c r="S19" s="9">
        <v>0</v>
      </c>
      <c r="U19" s="9">
        <v>5985205050</v>
      </c>
      <c r="W19" s="10">
        <v>0.18</v>
      </c>
    </row>
    <row r="20" spans="1:23" ht="21.75" customHeight="1" x14ac:dyDescent="0.2">
      <c r="A20" s="77" t="s">
        <v>52</v>
      </c>
      <c r="B20" s="77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78">
        <v>0</v>
      </c>
      <c r="Q20" s="78"/>
      <c r="S20" s="9">
        <v>0</v>
      </c>
      <c r="U20" s="9">
        <v>0</v>
      </c>
      <c r="W20" s="10">
        <v>0</v>
      </c>
    </row>
    <row r="21" spans="1:23" ht="21.75" customHeight="1" x14ac:dyDescent="0.2">
      <c r="A21" s="77" t="s">
        <v>63</v>
      </c>
      <c r="B21" s="77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78">
        <v>0</v>
      </c>
      <c r="Q21" s="78"/>
      <c r="S21" s="9">
        <v>0</v>
      </c>
      <c r="U21" s="9">
        <v>0</v>
      </c>
      <c r="W21" s="10">
        <v>0</v>
      </c>
    </row>
    <row r="22" spans="1:23" ht="21.75" customHeight="1" x14ac:dyDescent="0.2">
      <c r="A22" s="77" t="s">
        <v>56</v>
      </c>
      <c r="B22" s="77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78">
        <v>0</v>
      </c>
      <c r="Q22" s="78"/>
      <c r="S22" s="9">
        <v>0</v>
      </c>
      <c r="U22" s="9">
        <v>0</v>
      </c>
      <c r="W22" s="10">
        <v>0</v>
      </c>
    </row>
    <row r="23" spans="1:23" ht="21.75" customHeight="1" x14ac:dyDescent="0.2">
      <c r="A23" s="77" t="s">
        <v>24</v>
      </c>
      <c r="B23" s="77"/>
      <c r="D23" s="9">
        <v>0</v>
      </c>
      <c r="F23" s="9">
        <v>19983399573</v>
      </c>
      <c r="H23" s="9">
        <v>0</v>
      </c>
      <c r="J23" s="9">
        <v>19983399573</v>
      </c>
      <c r="L23" s="10">
        <v>1.78</v>
      </c>
      <c r="N23" s="9">
        <v>0</v>
      </c>
      <c r="P23" s="78">
        <v>20056487621</v>
      </c>
      <c r="Q23" s="78"/>
      <c r="S23" s="9">
        <v>0</v>
      </c>
      <c r="U23" s="9">
        <v>20056487621</v>
      </c>
      <c r="W23" s="10">
        <v>0.61</v>
      </c>
    </row>
    <row r="24" spans="1:23" ht="21.75" customHeight="1" x14ac:dyDescent="0.2">
      <c r="A24" s="77" t="s">
        <v>34</v>
      </c>
      <c r="B24" s="77"/>
      <c r="D24" s="9">
        <v>0</v>
      </c>
      <c r="F24" s="9">
        <v>91315829847</v>
      </c>
      <c r="H24" s="9">
        <v>0</v>
      </c>
      <c r="J24" s="9">
        <v>91315829847</v>
      </c>
      <c r="L24" s="10">
        <v>8.14</v>
      </c>
      <c r="N24" s="9">
        <v>0</v>
      </c>
      <c r="P24" s="78">
        <v>-12744735923</v>
      </c>
      <c r="Q24" s="78"/>
      <c r="S24" s="9">
        <v>0</v>
      </c>
      <c r="U24" s="9">
        <v>-12744735923</v>
      </c>
      <c r="W24" s="10">
        <v>-0.38</v>
      </c>
    </row>
    <row r="25" spans="1:23" ht="21.75" customHeight="1" x14ac:dyDescent="0.2">
      <c r="A25" s="77" t="s">
        <v>72</v>
      </c>
      <c r="B25" s="77"/>
      <c r="D25" s="9">
        <v>0</v>
      </c>
      <c r="F25" s="9">
        <v>235158687112</v>
      </c>
      <c r="H25" s="9">
        <v>0</v>
      </c>
      <c r="J25" s="9">
        <v>235158687112</v>
      </c>
      <c r="L25" s="10">
        <v>20.95</v>
      </c>
      <c r="N25" s="9">
        <v>0</v>
      </c>
      <c r="P25" s="78">
        <v>251055894276</v>
      </c>
      <c r="Q25" s="78"/>
      <c r="S25" s="9">
        <v>0</v>
      </c>
      <c r="U25" s="9">
        <v>251055894276</v>
      </c>
      <c r="W25" s="10">
        <v>7.58</v>
      </c>
    </row>
    <row r="26" spans="1:23" ht="21.75" customHeight="1" x14ac:dyDescent="0.2">
      <c r="A26" s="77" t="s">
        <v>62</v>
      </c>
      <c r="B26" s="77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78">
        <v>0</v>
      </c>
      <c r="Q26" s="78"/>
      <c r="S26" s="9">
        <v>0</v>
      </c>
      <c r="U26" s="9">
        <v>0</v>
      </c>
      <c r="W26" s="10">
        <v>0</v>
      </c>
    </row>
    <row r="27" spans="1:23" ht="21.75" customHeight="1" x14ac:dyDescent="0.2">
      <c r="A27" s="77" t="s">
        <v>55</v>
      </c>
      <c r="B27" s="77"/>
      <c r="D27" s="9">
        <v>0</v>
      </c>
      <c r="F27" s="9">
        <v>0</v>
      </c>
      <c r="H27" s="9">
        <v>0</v>
      </c>
      <c r="J27" s="9">
        <v>0</v>
      </c>
      <c r="L27" s="10">
        <v>0</v>
      </c>
      <c r="N27" s="9">
        <v>0</v>
      </c>
      <c r="P27" s="78">
        <v>0</v>
      </c>
      <c r="Q27" s="78"/>
      <c r="S27" s="9">
        <v>0</v>
      </c>
      <c r="U27" s="9">
        <v>0</v>
      </c>
      <c r="W27" s="10">
        <v>0</v>
      </c>
    </row>
    <row r="28" spans="1:23" ht="21.75" customHeight="1" x14ac:dyDescent="0.2">
      <c r="A28" s="77" t="s">
        <v>23</v>
      </c>
      <c r="B28" s="77"/>
      <c r="D28" s="9">
        <v>0</v>
      </c>
      <c r="F28" s="9">
        <v>8737893551</v>
      </c>
      <c r="H28" s="9">
        <v>0</v>
      </c>
      <c r="J28" s="9">
        <v>8737893551</v>
      </c>
      <c r="L28" s="10">
        <v>0.78</v>
      </c>
      <c r="N28" s="9">
        <v>0</v>
      </c>
      <c r="P28" s="78">
        <v>7392132950</v>
      </c>
      <c r="Q28" s="78"/>
      <c r="S28" s="9">
        <v>0</v>
      </c>
      <c r="U28" s="9">
        <v>7392132950</v>
      </c>
      <c r="W28" s="10">
        <v>0.22</v>
      </c>
    </row>
    <row r="29" spans="1:23" ht="21.75" customHeight="1" x14ac:dyDescent="0.2">
      <c r="A29" s="77" t="s">
        <v>51</v>
      </c>
      <c r="B29" s="77"/>
      <c r="D29" s="9">
        <v>0</v>
      </c>
      <c r="F29" s="9">
        <v>0</v>
      </c>
      <c r="H29" s="9">
        <v>0</v>
      </c>
      <c r="J29" s="9">
        <v>0</v>
      </c>
      <c r="L29" s="10">
        <v>0</v>
      </c>
      <c r="N29" s="9">
        <v>0</v>
      </c>
      <c r="P29" s="78">
        <v>0</v>
      </c>
      <c r="Q29" s="78"/>
      <c r="S29" s="9">
        <v>0</v>
      </c>
      <c r="U29" s="9">
        <v>0</v>
      </c>
      <c r="W29" s="10">
        <v>0</v>
      </c>
    </row>
    <row r="30" spans="1:23" ht="21.75" customHeight="1" x14ac:dyDescent="0.2">
      <c r="A30" s="77" t="s">
        <v>57</v>
      </c>
      <c r="B30" s="77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78">
        <v>0</v>
      </c>
      <c r="Q30" s="78"/>
      <c r="S30" s="9">
        <v>0</v>
      </c>
      <c r="U30" s="9">
        <v>0</v>
      </c>
      <c r="W30" s="10">
        <v>0</v>
      </c>
    </row>
    <row r="31" spans="1:23" ht="21.75" customHeight="1" x14ac:dyDescent="0.2">
      <c r="A31" s="77" t="s">
        <v>41</v>
      </c>
      <c r="B31" s="77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78">
        <v>0</v>
      </c>
      <c r="Q31" s="78"/>
      <c r="S31" s="9">
        <v>0</v>
      </c>
      <c r="U31" s="9">
        <v>0</v>
      </c>
      <c r="W31" s="10">
        <v>0</v>
      </c>
    </row>
    <row r="32" spans="1:23" ht="21.75" customHeight="1" x14ac:dyDescent="0.2">
      <c r="A32" s="77" t="s">
        <v>70</v>
      </c>
      <c r="B32" s="77"/>
      <c r="D32" s="9">
        <v>0</v>
      </c>
      <c r="F32" s="9">
        <v>6092928484</v>
      </c>
      <c r="H32" s="9">
        <v>0</v>
      </c>
      <c r="J32" s="9">
        <v>6092928484</v>
      </c>
      <c r="L32" s="10">
        <v>0.54</v>
      </c>
      <c r="N32" s="9">
        <v>0</v>
      </c>
      <c r="P32" s="78">
        <v>5468605641</v>
      </c>
      <c r="Q32" s="78"/>
      <c r="S32" s="9">
        <v>0</v>
      </c>
      <c r="U32" s="9">
        <v>5468605641</v>
      </c>
      <c r="W32" s="10">
        <v>0.17</v>
      </c>
    </row>
    <row r="33" spans="1:23" ht="21.75" customHeight="1" x14ac:dyDescent="0.2">
      <c r="A33" s="77" t="s">
        <v>25</v>
      </c>
      <c r="B33" s="77"/>
      <c r="D33" s="9">
        <v>0</v>
      </c>
      <c r="F33" s="9">
        <v>37466130660</v>
      </c>
      <c r="H33" s="9">
        <v>0</v>
      </c>
      <c r="J33" s="9">
        <v>37466130660</v>
      </c>
      <c r="L33" s="10">
        <v>3.34</v>
      </c>
      <c r="N33" s="9">
        <v>0</v>
      </c>
      <c r="P33" s="78">
        <v>37466130660</v>
      </c>
      <c r="Q33" s="78"/>
      <c r="S33" s="9">
        <v>0</v>
      </c>
      <c r="U33" s="9">
        <v>37466130660</v>
      </c>
      <c r="W33" s="10">
        <v>1.1299999999999999</v>
      </c>
    </row>
    <row r="34" spans="1:23" ht="21.75" customHeight="1" x14ac:dyDescent="0.2">
      <c r="A34" s="77" t="s">
        <v>42</v>
      </c>
      <c r="B34" s="77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78">
        <v>0</v>
      </c>
      <c r="Q34" s="78"/>
      <c r="S34" s="9">
        <v>0</v>
      </c>
      <c r="U34" s="9">
        <v>0</v>
      </c>
      <c r="W34" s="10">
        <v>0</v>
      </c>
    </row>
    <row r="35" spans="1:23" ht="21.75" customHeight="1" x14ac:dyDescent="0.2">
      <c r="A35" s="77" t="s">
        <v>74</v>
      </c>
      <c r="B35" s="77"/>
      <c r="D35" s="9">
        <v>0</v>
      </c>
      <c r="F35" s="9">
        <v>3873457387</v>
      </c>
      <c r="H35" s="9">
        <v>0</v>
      </c>
      <c r="J35" s="9">
        <v>3873457387</v>
      </c>
      <c r="L35" s="10">
        <v>0.35</v>
      </c>
      <c r="N35" s="9">
        <v>0</v>
      </c>
      <c r="P35" s="78">
        <v>3873457387</v>
      </c>
      <c r="Q35" s="78"/>
      <c r="S35" s="9">
        <v>0</v>
      </c>
      <c r="U35" s="9">
        <v>3873457387</v>
      </c>
      <c r="W35" s="10">
        <v>0.12</v>
      </c>
    </row>
    <row r="36" spans="1:23" ht="21.75" customHeight="1" x14ac:dyDescent="0.2">
      <c r="A36" s="77" t="s">
        <v>35</v>
      </c>
      <c r="B36" s="77"/>
      <c r="D36" s="9">
        <v>0</v>
      </c>
      <c r="F36" s="9">
        <v>3393087585</v>
      </c>
      <c r="H36" s="9">
        <v>0</v>
      </c>
      <c r="J36" s="9">
        <v>3393087585</v>
      </c>
      <c r="L36" s="10">
        <v>0.3</v>
      </c>
      <c r="N36" s="9">
        <v>0</v>
      </c>
      <c r="P36" s="78">
        <v>4583255330</v>
      </c>
      <c r="Q36" s="78"/>
      <c r="S36" s="9">
        <v>0</v>
      </c>
      <c r="U36" s="9">
        <v>4583255330</v>
      </c>
      <c r="W36" s="10">
        <v>0.14000000000000001</v>
      </c>
    </row>
    <row r="37" spans="1:23" ht="21.75" customHeight="1" x14ac:dyDescent="0.2">
      <c r="A37" s="77" t="s">
        <v>44</v>
      </c>
      <c r="B37" s="77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78">
        <v>0</v>
      </c>
      <c r="Q37" s="78"/>
      <c r="S37" s="9">
        <v>0</v>
      </c>
      <c r="U37" s="9">
        <v>0</v>
      </c>
      <c r="W37" s="10">
        <v>0</v>
      </c>
    </row>
    <row r="38" spans="1:23" ht="21.75" customHeight="1" x14ac:dyDescent="0.2">
      <c r="A38" s="77" t="s">
        <v>31</v>
      </c>
      <c r="B38" s="77"/>
      <c r="D38" s="9">
        <v>0</v>
      </c>
      <c r="F38" s="9">
        <v>9193555743</v>
      </c>
      <c r="H38" s="9">
        <v>0</v>
      </c>
      <c r="J38" s="9">
        <v>9193555743</v>
      </c>
      <c r="L38" s="10">
        <v>0.82</v>
      </c>
      <c r="N38" s="9">
        <v>0</v>
      </c>
      <c r="P38" s="78">
        <v>5411632947</v>
      </c>
      <c r="Q38" s="78"/>
      <c r="S38" s="9">
        <v>0</v>
      </c>
      <c r="U38" s="9">
        <v>5411632947</v>
      </c>
      <c r="W38" s="10">
        <v>0.16</v>
      </c>
    </row>
    <row r="39" spans="1:23" ht="21.75" customHeight="1" x14ac:dyDescent="0.2">
      <c r="A39" s="77" t="s">
        <v>30</v>
      </c>
      <c r="B39" s="77"/>
      <c r="D39" s="9">
        <v>0</v>
      </c>
      <c r="F39" s="9">
        <v>2881818336</v>
      </c>
      <c r="H39" s="9">
        <v>0</v>
      </c>
      <c r="J39" s="9">
        <v>2881818336</v>
      </c>
      <c r="L39" s="10">
        <v>0.26</v>
      </c>
      <c r="N39" s="9">
        <v>0</v>
      </c>
      <c r="P39" s="78">
        <v>3091629521</v>
      </c>
      <c r="Q39" s="78"/>
      <c r="S39" s="9">
        <v>0</v>
      </c>
      <c r="U39" s="9">
        <v>3091629521</v>
      </c>
      <c r="W39" s="10">
        <v>0.09</v>
      </c>
    </row>
    <row r="40" spans="1:23" ht="21.75" customHeight="1" x14ac:dyDescent="0.2">
      <c r="A40" s="77" t="s">
        <v>43</v>
      </c>
      <c r="B40" s="77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78">
        <v>0</v>
      </c>
      <c r="Q40" s="78"/>
      <c r="S40" s="9">
        <v>0</v>
      </c>
      <c r="U40" s="9">
        <v>0</v>
      </c>
      <c r="W40" s="10">
        <v>0</v>
      </c>
    </row>
    <row r="41" spans="1:23" ht="21.75" customHeight="1" x14ac:dyDescent="0.2">
      <c r="A41" s="77" t="s">
        <v>46</v>
      </c>
      <c r="B41" s="77"/>
      <c r="D41" s="9">
        <v>0</v>
      </c>
      <c r="F41" s="9">
        <v>13232218131</v>
      </c>
      <c r="H41" s="9">
        <v>0</v>
      </c>
      <c r="J41" s="9">
        <v>13232218131</v>
      </c>
      <c r="L41" s="10">
        <v>1.18</v>
      </c>
      <c r="N41" s="9">
        <v>0</v>
      </c>
      <c r="P41" s="78">
        <v>12082871790</v>
      </c>
      <c r="Q41" s="78"/>
      <c r="S41" s="9">
        <v>0</v>
      </c>
      <c r="U41" s="9">
        <v>12082871790</v>
      </c>
      <c r="W41" s="10">
        <v>0.36</v>
      </c>
    </row>
    <row r="42" spans="1:23" ht="21.75" customHeight="1" x14ac:dyDescent="0.2">
      <c r="A42" s="77" t="s">
        <v>64</v>
      </c>
      <c r="B42" s="77"/>
      <c r="D42" s="9">
        <v>0</v>
      </c>
      <c r="F42" s="9">
        <v>0</v>
      </c>
      <c r="H42" s="9">
        <v>0</v>
      </c>
      <c r="J42" s="9">
        <v>0</v>
      </c>
      <c r="L42" s="10">
        <v>0</v>
      </c>
      <c r="N42" s="9">
        <v>0</v>
      </c>
      <c r="P42" s="78">
        <v>0</v>
      </c>
      <c r="Q42" s="78"/>
      <c r="S42" s="9">
        <v>0</v>
      </c>
      <c r="U42" s="9">
        <v>0</v>
      </c>
      <c r="W42" s="10">
        <v>0</v>
      </c>
    </row>
    <row r="43" spans="1:23" ht="21.75" customHeight="1" x14ac:dyDescent="0.2">
      <c r="A43" s="77" t="s">
        <v>47</v>
      </c>
      <c r="B43" s="77"/>
      <c r="D43" s="9">
        <v>0</v>
      </c>
      <c r="F43" s="9">
        <v>18188706008</v>
      </c>
      <c r="H43" s="9">
        <v>0</v>
      </c>
      <c r="J43" s="9">
        <v>18188706008</v>
      </c>
      <c r="L43" s="10">
        <v>1.62</v>
      </c>
      <c r="N43" s="9">
        <v>0</v>
      </c>
      <c r="P43" s="78">
        <v>6330682599</v>
      </c>
      <c r="Q43" s="78"/>
      <c r="S43" s="9">
        <v>0</v>
      </c>
      <c r="U43" s="9">
        <v>6330682599</v>
      </c>
      <c r="W43" s="10">
        <v>0.19</v>
      </c>
    </row>
    <row r="44" spans="1:23" ht="21.75" customHeight="1" x14ac:dyDescent="0.2">
      <c r="A44" s="77" t="s">
        <v>65</v>
      </c>
      <c r="B44" s="77"/>
      <c r="D44" s="9">
        <v>0</v>
      </c>
      <c r="F44" s="9">
        <v>10052441605</v>
      </c>
      <c r="H44" s="9">
        <v>0</v>
      </c>
      <c r="J44" s="9">
        <v>10052441605</v>
      </c>
      <c r="L44" s="10">
        <v>0.9</v>
      </c>
      <c r="N44" s="9">
        <v>0</v>
      </c>
      <c r="P44" s="78">
        <v>4977891756</v>
      </c>
      <c r="Q44" s="78"/>
      <c r="S44" s="9">
        <v>0</v>
      </c>
      <c r="U44" s="9">
        <v>4977891756</v>
      </c>
      <c r="W44" s="10">
        <v>0.15</v>
      </c>
    </row>
    <row r="45" spans="1:23" ht="21.75" customHeight="1" x14ac:dyDescent="0.2">
      <c r="A45" s="77" t="s">
        <v>19</v>
      </c>
      <c r="B45" s="77"/>
      <c r="D45" s="9">
        <v>0</v>
      </c>
      <c r="F45" s="9">
        <v>963990304</v>
      </c>
      <c r="H45" s="9">
        <v>0</v>
      </c>
      <c r="J45" s="9">
        <v>963990304</v>
      </c>
      <c r="L45" s="10">
        <v>0.09</v>
      </c>
      <c r="N45" s="9">
        <v>0</v>
      </c>
      <c r="P45" s="78">
        <v>909142580</v>
      </c>
      <c r="Q45" s="78"/>
      <c r="S45" s="9">
        <v>0</v>
      </c>
      <c r="U45" s="9">
        <v>909142580</v>
      </c>
      <c r="W45" s="10">
        <v>0.03</v>
      </c>
    </row>
    <row r="46" spans="1:23" ht="21.75" customHeight="1" x14ac:dyDescent="0.2">
      <c r="A46" s="77" t="s">
        <v>29</v>
      </c>
      <c r="B46" s="77"/>
      <c r="D46" s="9">
        <v>0</v>
      </c>
      <c r="F46" s="9">
        <v>6165627259</v>
      </c>
      <c r="H46" s="9">
        <v>0</v>
      </c>
      <c r="J46" s="9">
        <v>6165627259</v>
      </c>
      <c r="L46" s="10">
        <v>0.55000000000000004</v>
      </c>
      <c r="N46" s="9">
        <v>0</v>
      </c>
      <c r="P46" s="78">
        <v>-276884623</v>
      </c>
      <c r="Q46" s="78"/>
      <c r="S46" s="9">
        <v>0</v>
      </c>
      <c r="U46" s="9">
        <v>-276884623</v>
      </c>
      <c r="W46" s="10">
        <v>-0.01</v>
      </c>
    </row>
    <row r="47" spans="1:23" ht="21.75" customHeight="1" x14ac:dyDescent="0.2">
      <c r="A47" s="77" t="s">
        <v>54</v>
      </c>
      <c r="B47" s="77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78">
        <v>0</v>
      </c>
      <c r="Q47" s="78"/>
      <c r="S47" s="9">
        <v>0</v>
      </c>
      <c r="U47" s="9">
        <v>0</v>
      </c>
      <c r="W47" s="10">
        <v>0</v>
      </c>
    </row>
    <row r="48" spans="1:23" ht="21.75" customHeight="1" x14ac:dyDescent="0.2">
      <c r="A48" s="77" t="s">
        <v>50</v>
      </c>
      <c r="B48" s="77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78">
        <v>0</v>
      </c>
      <c r="Q48" s="78"/>
      <c r="S48" s="9">
        <v>0</v>
      </c>
      <c r="U48" s="9">
        <v>0</v>
      </c>
      <c r="W48" s="10">
        <v>0</v>
      </c>
    </row>
    <row r="49" spans="1:23" ht="21.75" customHeight="1" x14ac:dyDescent="0.2">
      <c r="A49" s="77" t="s">
        <v>61</v>
      </c>
      <c r="B49" s="77"/>
      <c r="D49" s="9">
        <v>0</v>
      </c>
      <c r="F49" s="9">
        <v>0</v>
      </c>
      <c r="H49" s="9">
        <v>0</v>
      </c>
      <c r="J49" s="9">
        <v>0</v>
      </c>
      <c r="L49" s="10">
        <v>0</v>
      </c>
      <c r="N49" s="9">
        <v>0</v>
      </c>
      <c r="P49" s="78">
        <v>0</v>
      </c>
      <c r="Q49" s="78"/>
      <c r="S49" s="9">
        <v>0</v>
      </c>
      <c r="U49" s="9">
        <v>0</v>
      </c>
      <c r="W49" s="10">
        <v>0</v>
      </c>
    </row>
    <row r="50" spans="1:23" ht="21.75" customHeight="1" x14ac:dyDescent="0.2">
      <c r="A50" s="77" t="s">
        <v>66</v>
      </c>
      <c r="B50" s="77"/>
      <c r="D50" s="9">
        <v>0</v>
      </c>
      <c r="F50" s="9">
        <v>0</v>
      </c>
      <c r="H50" s="9">
        <v>0</v>
      </c>
      <c r="J50" s="9">
        <v>0</v>
      </c>
      <c r="L50" s="10">
        <v>0</v>
      </c>
      <c r="N50" s="9">
        <v>0</v>
      </c>
      <c r="P50" s="78">
        <v>-5055710510</v>
      </c>
      <c r="Q50" s="78"/>
      <c r="S50" s="9">
        <v>0</v>
      </c>
      <c r="U50" s="9">
        <v>-5055710510</v>
      </c>
      <c r="W50" s="10">
        <v>-0.15</v>
      </c>
    </row>
    <row r="51" spans="1:23" ht="21.75" customHeight="1" x14ac:dyDescent="0.2">
      <c r="A51" s="77" t="s">
        <v>59</v>
      </c>
      <c r="B51" s="77"/>
      <c r="D51" s="9">
        <v>0</v>
      </c>
      <c r="F51" s="9">
        <v>0</v>
      </c>
      <c r="H51" s="9">
        <v>0</v>
      </c>
      <c r="J51" s="9">
        <v>0</v>
      </c>
      <c r="L51" s="10">
        <v>0</v>
      </c>
      <c r="N51" s="9">
        <v>0</v>
      </c>
      <c r="P51" s="78">
        <v>0</v>
      </c>
      <c r="Q51" s="78"/>
      <c r="S51" s="9">
        <v>0</v>
      </c>
      <c r="U51" s="9">
        <v>0</v>
      </c>
      <c r="W51" s="10">
        <v>0</v>
      </c>
    </row>
    <row r="52" spans="1:23" ht="21.75" customHeight="1" x14ac:dyDescent="0.2">
      <c r="A52" s="77" t="s">
        <v>45</v>
      </c>
      <c r="B52" s="77"/>
      <c r="D52" s="9">
        <v>0</v>
      </c>
      <c r="F52" s="9">
        <v>0</v>
      </c>
      <c r="H52" s="9">
        <v>0</v>
      </c>
      <c r="J52" s="9">
        <v>0</v>
      </c>
      <c r="L52" s="10">
        <v>0</v>
      </c>
      <c r="N52" s="9">
        <v>0</v>
      </c>
      <c r="P52" s="78">
        <v>0</v>
      </c>
      <c r="Q52" s="78"/>
      <c r="S52" s="9">
        <v>0</v>
      </c>
      <c r="U52" s="9">
        <v>0</v>
      </c>
      <c r="W52" s="10">
        <v>0</v>
      </c>
    </row>
    <row r="53" spans="1:23" ht="21.75" customHeight="1" x14ac:dyDescent="0.2">
      <c r="A53" s="77" t="s">
        <v>28</v>
      </c>
      <c r="B53" s="77"/>
      <c r="D53" s="9">
        <v>0</v>
      </c>
      <c r="F53" s="9">
        <v>746555087</v>
      </c>
      <c r="H53" s="9">
        <v>0</v>
      </c>
      <c r="J53" s="9">
        <v>746555087</v>
      </c>
      <c r="L53" s="10">
        <v>7.0000000000000007E-2</v>
      </c>
      <c r="N53" s="9">
        <v>0</v>
      </c>
      <c r="P53" s="78">
        <v>407257852</v>
      </c>
      <c r="Q53" s="78"/>
      <c r="S53" s="9">
        <v>0</v>
      </c>
      <c r="U53" s="9">
        <v>407257852</v>
      </c>
      <c r="W53" s="10">
        <v>0.01</v>
      </c>
    </row>
    <row r="54" spans="1:23" ht="21.75" customHeight="1" x14ac:dyDescent="0.2">
      <c r="A54" s="77" t="s">
        <v>49</v>
      </c>
      <c r="B54" s="77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78">
        <v>0</v>
      </c>
      <c r="Q54" s="78"/>
      <c r="S54" s="9">
        <v>0</v>
      </c>
      <c r="U54" s="9">
        <v>0</v>
      </c>
      <c r="W54" s="10">
        <v>0</v>
      </c>
    </row>
    <row r="55" spans="1:23" ht="21.75" customHeight="1" x14ac:dyDescent="0.2">
      <c r="A55" s="77" t="s">
        <v>33</v>
      </c>
      <c r="B55" s="77"/>
      <c r="D55" s="9">
        <v>0</v>
      </c>
      <c r="F55" s="9">
        <v>11537063754</v>
      </c>
      <c r="H55" s="9">
        <v>0</v>
      </c>
      <c r="J55" s="9">
        <v>11537063754</v>
      </c>
      <c r="L55" s="10">
        <v>1.03</v>
      </c>
      <c r="N55" s="9">
        <v>0</v>
      </c>
      <c r="P55" s="78">
        <v>12561929824</v>
      </c>
      <c r="Q55" s="78"/>
      <c r="S55" s="9">
        <v>0</v>
      </c>
      <c r="U55" s="9">
        <v>12561929824</v>
      </c>
      <c r="W55" s="10">
        <v>0.38</v>
      </c>
    </row>
    <row r="56" spans="1:23" ht="21.75" customHeight="1" x14ac:dyDescent="0.2">
      <c r="A56" s="77" t="s">
        <v>27</v>
      </c>
      <c r="B56" s="77"/>
      <c r="D56" s="9">
        <v>0</v>
      </c>
      <c r="F56" s="9">
        <v>23843851192</v>
      </c>
      <c r="H56" s="9">
        <v>0</v>
      </c>
      <c r="J56" s="9">
        <v>23843851192</v>
      </c>
      <c r="L56" s="10">
        <v>2.12</v>
      </c>
      <c r="N56" s="9">
        <v>0</v>
      </c>
      <c r="P56" s="78">
        <v>13594495908</v>
      </c>
      <c r="Q56" s="78"/>
      <c r="S56" s="9">
        <v>0</v>
      </c>
      <c r="U56" s="9">
        <v>13594495908</v>
      </c>
      <c r="W56" s="10">
        <v>0.41</v>
      </c>
    </row>
    <row r="57" spans="1:23" ht="21.75" customHeight="1" x14ac:dyDescent="0.2">
      <c r="A57" s="77" t="s">
        <v>21</v>
      </c>
      <c r="B57" s="77"/>
      <c r="D57" s="9">
        <v>0</v>
      </c>
      <c r="F57" s="9">
        <v>88859824950</v>
      </c>
      <c r="H57" s="9">
        <v>0</v>
      </c>
      <c r="J57" s="9">
        <v>88859824950</v>
      </c>
      <c r="L57" s="10">
        <v>7.92</v>
      </c>
      <c r="N57" s="9">
        <v>0</v>
      </c>
      <c r="P57" s="78">
        <v>88893190291</v>
      </c>
      <c r="Q57" s="78"/>
      <c r="S57" s="9">
        <v>0</v>
      </c>
      <c r="U57" s="9">
        <v>88893190291</v>
      </c>
      <c r="W57" s="10">
        <v>2.68</v>
      </c>
    </row>
    <row r="58" spans="1:23" ht="21.75" customHeight="1" x14ac:dyDescent="0.2">
      <c r="A58" s="77" t="s">
        <v>73</v>
      </c>
      <c r="B58" s="77"/>
      <c r="D58" s="9">
        <v>0</v>
      </c>
      <c r="F58" s="9">
        <v>-515498539</v>
      </c>
      <c r="H58" s="9">
        <v>0</v>
      </c>
      <c r="J58" s="9">
        <v>-515498539</v>
      </c>
      <c r="L58" s="10">
        <v>-0.05</v>
      </c>
      <c r="N58" s="9">
        <v>0</v>
      </c>
      <c r="P58" s="78">
        <v>-515498539</v>
      </c>
      <c r="Q58" s="78"/>
      <c r="S58" s="9">
        <v>0</v>
      </c>
      <c r="U58" s="9">
        <v>-515498539</v>
      </c>
      <c r="W58" s="10">
        <v>-0.02</v>
      </c>
    </row>
    <row r="59" spans="1:23" ht="21.75" customHeight="1" x14ac:dyDescent="0.2">
      <c r="A59" s="77" t="s">
        <v>53</v>
      </c>
      <c r="B59" s="77"/>
      <c r="D59" s="9">
        <v>0</v>
      </c>
      <c r="F59" s="9">
        <v>0</v>
      </c>
      <c r="H59" s="9">
        <v>0</v>
      </c>
      <c r="J59" s="9">
        <v>0</v>
      </c>
      <c r="L59" s="10">
        <v>0</v>
      </c>
      <c r="N59" s="9">
        <v>0</v>
      </c>
      <c r="P59" s="78">
        <v>0</v>
      </c>
      <c r="Q59" s="78"/>
      <c r="S59" s="9">
        <v>0</v>
      </c>
      <c r="U59" s="9">
        <v>0</v>
      </c>
      <c r="W59" s="10">
        <v>0</v>
      </c>
    </row>
    <row r="60" spans="1:23" ht="21.75" customHeight="1" x14ac:dyDescent="0.2">
      <c r="A60" s="77" t="s">
        <v>20</v>
      </c>
      <c r="B60" s="77"/>
      <c r="D60" s="9">
        <v>0</v>
      </c>
      <c r="F60" s="9">
        <v>57702576021</v>
      </c>
      <c r="H60" s="9">
        <v>0</v>
      </c>
      <c r="J60" s="9">
        <v>57702576021</v>
      </c>
      <c r="L60" s="10">
        <v>5.14</v>
      </c>
      <c r="N60" s="9">
        <v>0</v>
      </c>
      <c r="P60" s="78">
        <v>67894199838</v>
      </c>
      <c r="Q60" s="78"/>
      <c r="S60" s="9">
        <v>0</v>
      </c>
      <c r="U60" s="9">
        <v>67894199838</v>
      </c>
      <c r="W60" s="10">
        <v>2.0499999999999998</v>
      </c>
    </row>
    <row r="61" spans="1:23" ht="21.75" customHeight="1" x14ac:dyDescent="0.2">
      <c r="A61" s="77" t="s">
        <v>38</v>
      </c>
      <c r="B61" s="77"/>
      <c r="D61" s="9">
        <v>0</v>
      </c>
      <c r="F61" s="9">
        <v>7013140107</v>
      </c>
      <c r="H61" s="9">
        <v>0</v>
      </c>
      <c r="J61" s="9">
        <v>7013140107</v>
      </c>
      <c r="L61" s="10">
        <v>0.62</v>
      </c>
      <c r="N61" s="9">
        <v>0</v>
      </c>
      <c r="P61" s="78">
        <v>7011980144</v>
      </c>
      <c r="Q61" s="78"/>
      <c r="S61" s="9">
        <v>0</v>
      </c>
      <c r="U61" s="9">
        <v>7011980144</v>
      </c>
      <c r="W61" s="10">
        <v>0.21</v>
      </c>
    </row>
    <row r="62" spans="1:23" ht="21.75" customHeight="1" x14ac:dyDescent="0.2">
      <c r="A62" s="77" t="s">
        <v>69</v>
      </c>
      <c r="B62" s="77"/>
      <c r="D62" s="9">
        <v>0</v>
      </c>
      <c r="F62" s="9">
        <v>513499724</v>
      </c>
      <c r="H62" s="9">
        <v>0</v>
      </c>
      <c r="J62" s="9">
        <v>513499724</v>
      </c>
      <c r="L62" s="10">
        <v>0.05</v>
      </c>
      <c r="N62" s="9">
        <v>0</v>
      </c>
      <c r="P62" s="78">
        <v>52094174</v>
      </c>
      <c r="Q62" s="78"/>
      <c r="S62" s="9">
        <v>0</v>
      </c>
      <c r="U62" s="9">
        <v>52094174</v>
      </c>
      <c r="W62" s="10">
        <v>0</v>
      </c>
    </row>
    <row r="63" spans="1:23" ht="21.75" customHeight="1" x14ac:dyDescent="0.2">
      <c r="A63" s="77" t="s">
        <v>39</v>
      </c>
      <c r="B63" s="77"/>
      <c r="D63" s="9">
        <v>0</v>
      </c>
      <c r="F63" s="9">
        <v>15256945066</v>
      </c>
      <c r="H63" s="9">
        <v>0</v>
      </c>
      <c r="J63" s="9">
        <v>15256945066</v>
      </c>
      <c r="L63" s="10">
        <v>1.36</v>
      </c>
      <c r="N63" s="9">
        <v>0</v>
      </c>
      <c r="P63" s="78">
        <v>9798170115</v>
      </c>
      <c r="Q63" s="78"/>
      <c r="S63" s="9">
        <v>0</v>
      </c>
      <c r="U63" s="9">
        <v>9798170115</v>
      </c>
      <c r="W63" s="10">
        <v>0.3</v>
      </c>
    </row>
    <row r="64" spans="1:23" ht="21.75" customHeight="1" x14ac:dyDescent="0.2">
      <c r="A64" s="77" t="s">
        <v>60</v>
      </c>
      <c r="B64" s="77"/>
      <c r="D64" s="9">
        <v>0</v>
      </c>
      <c r="F64" s="9">
        <v>0</v>
      </c>
      <c r="H64" s="9">
        <v>0</v>
      </c>
      <c r="J64" s="9">
        <v>0</v>
      </c>
      <c r="L64" s="10">
        <v>0</v>
      </c>
      <c r="N64" s="9">
        <v>0</v>
      </c>
      <c r="P64" s="78">
        <v>0</v>
      </c>
      <c r="Q64" s="78"/>
      <c r="S64" s="9">
        <v>0</v>
      </c>
      <c r="U64" s="9">
        <v>0</v>
      </c>
      <c r="W64" s="10">
        <v>0</v>
      </c>
    </row>
    <row r="65" spans="1:23" ht="21.75" customHeight="1" x14ac:dyDescent="0.2">
      <c r="A65" s="79" t="s">
        <v>58</v>
      </c>
      <c r="B65" s="79"/>
      <c r="D65" s="13">
        <v>0</v>
      </c>
      <c r="F65" s="13">
        <v>0</v>
      </c>
      <c r="H65" s="13">
        <v>0</v>
      </c>
      <c r="J65" s="13">
        <v>0</v>
      </c>
      <c r="L65" s="14">
        <v>0</v>
      </c>
      <c r="N65" s="13">
        <v>0</v>
      </c>
      <c r="P65" s="78">
        <v>0</v>
      </c>
      <c r="Q65" s="87"/>
      <c r="S65" s="13">
        <v>0</v>
      </c>
      <c r="U65" s="13">
        <v>0</v>
      </c>
      <c r="W65" s="14">
        <v>0</v>
      </c>
    </row>
    <row r="66" spans="1:23" ht="21.75" customHeight="1" x14ac:dyDescent="0.2">
      <c r="A66" s="81" t="s">
        <v>75</v>
      </c>
      <c r="B66" s="81"/>
      <c r="D66" s="16">
        <v>33109479027</v>
      </c>
      <c r="F66" s="16">
        <v>694728538774</v>
      </c>
      <c r="H66" s="16">
        <v>5307649110</v>
      </c>
      <c r="J66" s="16">
        <v>733145666911</v>
      </c>
      <c r="L66" s="17">
        <v>65.34</v>
      </c>
      <c r="N66" s="16">
        <v>38207366924</v>
      </c>
      <c r="Q66" s="16">
        <v>572953136841</v>
      </c>
      <c r="S66" s="16">
        <v>123320324537</v>
      </c>
      <c r="U66" s="16">
        <v>734480828302</v>
      </c>
      <c r="W66" s="17">
        <v>22.18</v>
      </c>
    </row>
  </sheetData>
  <mergeCells count="125">
    <mergeCell ref="A64:B64"/>
    <mergeCell ref="P64:Q64"/>
    <mergeCell ref="A65:B65"/>
    <mergeCell ref="P65:Q65"/>
    <mergeCell ref="A66:B66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(2)</vt:lpstr>
      <vt:lpstr>سایر درآمدها</vt:lpstr>
      <vt:lpstr>درآمد سود سهام</vt:lpstr>
      <vt:lpstr>سود اوراق بهادار</vt:lpstr>
      <vt:lpstr>سود سپرده بانکی (2)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 (2)'!Print_Area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'سپرده (2)'!Print_Area</vt:lpstr>
      <vt:lpstr>سهام!Print_Area</vt:lpstr>
      <vt:lpstr>'سود اوراق بهادار'!Print_Area</vt:lpstr>
      <vt:lpstr>'سود سپرده بانکی (2)'!Print_Area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Kimya Behzad Nezhad</dc:creator>
  <dc:description/>
  <cp:lastModifiedBy>Kimya Behzad Nezhad</cp:lastModifiedBy>
  <dcterms:created xsi:type="dcterms:W3CDTF">2026-06-27T10:09:56Z</dcterms:created>
  <dcterms:modified xsi:type="dcterms:W3CDTF">2026-06-30T08:42:18Z</dcterms:modified>
</cp:coreProperties>
</file>