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افشای پرتفوی صندوق ها\1405\فروردین\"/>
    </mc:Choice>
  </mc:AlternateContent>
  <xr:revisionPtr revIDLastSave="0" documentId="13_ncr:1_{95A55AB3-AF60-4D6E-958E-AD5E0839D2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 (3)" sheetId="2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_FilterDatabase" localSheetId="12" hidden="1">'درآمد سپرده بانکی'!$A$7:$J$17</definedName>
    <definedName name="_xlnm._FilterDatabase" localSheetId="6" hidden="1">سپرده!$A$8:$L$19</definedName>
    <definedName name="_xlnm._FilterDatabase" localSheetId="1" hidden="1">سهام!$A$8:$AB$8</definedName>
    <definedName name="_xlnm._FilterDatabase" localSheetId="17" hidden="1">'سود سپرده بانکی'!$A$6:$M$17</definedName>
    <definedName name="_xlnm.Print_Area" localSheetId="4">اوراق!$A$1:$AM$29</definedName>
    <definedName name="_xlnm.Print_Area" localSheetId="2">'اوراق مشتقه'!$A$1:$AX$70</definedName>
    <definedName name="_xlnm.Print_Area" localSheetId="5">'تعدیل قیمت'!$A$1:$N$20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بانکی'!$A$1:$K$17</definedName>
    <definedName name="_xlnm.Print_Area" localSheetId="10">'درآمد سرمایه گذاری در اوراق به'!$A$1:$S$30</definedName>
    <definedName name="_xlnm.Print_Area" localSheetId="8">'درآمد سرمایه گذاری در سهام'!$A$1:$X$64</definedName>
    <definedName name="_xlnm.Print_Area" localSheetId="9">'درآمد سرمایه گذاری در صندوق'!$A$1:$X$20</definedName>
    <definedName name="_xlnm.Print_Area" localSheetId="14">'درآمد سود سهام'!$A$1:$T$7</definedName>
    <definedName name="_xlnm.Print_Area" localSheetId="15">'درآمد سود صندوق'!$A$1:$L$7</definedName>
    <definedName name="_xlnm.Print_Area" localSheetId="20">'درآمد ناشی از تغییر قیمت اوراق'!$A$1:$S$88</definedName>
    <definedName name="_xlnm.Print_Area" localSheetId="18">'درآمد ناشی از فروش'!$A$1:$S$12</definedName>
    <definedName name="_xlnm.Print_Area" localSheetId="13">'سایر درآمدها'!$A$1:$G$11</definedName>
    <definedName name="_xlnm.Print_Area" localSheetId="6">سپرده!$A$1:$M$20</definedName>
    <definedName name="_xlnm.Print_Area" localSheetId="1">سهام!$A$1:$AC$64</definedName>
    <definedName name="_xlnm.Print_Area" localSheetId="16">'سود اوراق بهادار'!$A$1:$U$29</definedName>
    <definedName name="_xlnm.Print_Area" localSheetId="17">'سود سپرده بانکی'!$A$1:$N$17</definedName>
    <definedName name="_xlnm.Print_Area" localSheetId="0">'صورت وضعیت'!$A$1:$B$44</definedName>
    <definedName name="_xlnm.Print_Area" localSheetId="11">'مبالغ تخصیصی اوراق (3)'!$A$1:$T$19</definedName>
    <definedName name="_xlnm.Print_Area" localSheetId="3">'واحدهای صندوق'!$A$1:$AB$21</definedName>
  </definedNames>
  <calcPr calcId="191029"/>
</workbook>
</file>

<file path=xl/calcChain.xml><?xml version="1.0" encoding="utf-8"?>
<calcChain xmlns="http://schemas.openxmlformats.org/spreadsheetml/2006/main">
  <c r="J27" i="17" l="1"/>
  <c r="N27" i="17"/>
  <c r="P27" i="17"/>
  <c r="T27" i="17"/>
  <c r="J9" i="13"/>
  <c r="J10" i="13"/>
  <c r="J11" i="13"/>
  <c r="J12" i="13"/>
  <c r="J13" i="13"/>
  <c r="J14" i="13"/>
  <c r="J15" i="13"/>
  <c r="J16" i="13"/>
  <c r="J17" i="13"/>
  <c r="J8" i="13"/>
  <c r="F9" i="13"/>
  <c r="F10" i="13"/>
  <c r="F11" i="13"/>
  <c r="F12" i="13"/>
  <c r="F13" i="13"/>
  <c r="F14" i="13"/>
  <c r="F15" i="13"/>
  <c r="F16" i="13"/>
  <c r="F17" i="13"/>
  <c r="F8" i="13"/>
  <c r="J18" i="22"/>
  <c r="M18" i="22"/>
  <c r="Q22" i="22" l="1"/>
  <c r="J14" i="22"/>
  <c r="H13" i="22"/>
  <c r="J13" i="22" s="1"/>
  <c r="J12" i="22"/>
  <c r="J11" i="22"/>
  <c r="J10" i="22"/>
  <c r="J9" i="22"/>
  <c r="J8" i="22"/>
  <c r="F12" i="8" l="1"/>
  <c r="J12" i="8" s="1"/>
  <c r="F11" i="8"/>
  <c r="H11" i="8" s="1"/>
  <c r="F10" i="8"/>
  <c r="L29" i="11"/>
  <c r="N29" i="11"/>
  <c r="R29" i="11"/>
  <c r="R28" i="11"/>
  <c r="J29" i="11"/>
  <c r="F29" i="11"/>
  <c r="D29" i="11"/>
  <c r="J28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9" i="11"/>
  <c r="W20" i="10"/>
  <c r="W19" i="10"/>
  <c r="W18" i="10"/>
  <c r="W17" i="10"/>
  <c r="W16" i="10"/>
  <c r="W15" i="10"/>
  <c r="W14" i="10"/>
  <c r="W13" i="10"/>
  <c r="W12" i="10"/>
  <c r="W11" i="10"/>
  <c r="W10" i="10"/>
  <c r="W9" i="10"/>
  <c r="L20" i="10"/>
  <c r="H9" i="8"/>
  <c r="F9" i="8"/>
  <c r="L10" i="10"/>
  <c r="L11" i="10"/>
  <c r="L12" i="10"/>
  <c r="L13" i="10"/>
  <c r="L14" i="10"/>
  <c r="L15" i="10"/>
  <c r="L16" i="10"/>
  <c r="L17" i="10"/>
  <c r="L18" i="10"/>
  <c r="L19" i="10"/>
  <c r="L9" i="10"/>
  <c r="J20" i="10"/>
  <c r="J10" i="10"/>
  <c r="J11" i="10"/>
  <c r="J12" i="10"/>
  <c r="J13" i="10"/>
  <c r="J14" i="10"/>
  <c r="J15" i="10"/>
  <c r="J16" i="10"/>
  <c r="J17" i="10"/>
  <c r="J18" i="10"/>
  <c r="J19" i="10"/>
  <c r="J9" i="10"/>
  <c r="J9" i="8"/>
  <c r="J10" i="8"/>
  <c r="J8" i="8"/>
  <c r="H10" i="8"/>
  <c r="H12" i="8"/>
  <c r="H8" i="8"/>
  <c r="F8" i="8"/>
  <c r="H13" i="8" l="1"/>
  <c r="J11" i="8"/>
  <c r="AG21" i="4"/>
</calcChain>
</file>

<file path=xl/sharedStrings.xml><?xml version="1.0" encoding="utf-8"?>
<sst xmlns="http://schemas.openxmlformats.org/spreadsheetml/2006/main" count="865" uniqueCount="307">
  <si>
    <t>صندوق سرمایه‌گذاری امین یکم فردا</t>
  </si>
  <si>
    <t>صورت وضعیت پرتفوی</t>
  </si>
  <si>
    <t>برای ماه منتهی به 1405/01/31</t>
  </si>
  <si>
    <t>-1</t>
  </si>
  <si>
    <t>سرمایه گذاری ها</t>
  </si>
  <si>
    <t>-1-1</t>
  </si>
  <si>
    <t>سرمایه گذاری در سهام و حق تقدم سهام</t>
  </si>
  <si>
    <t>1404/12/29</t>
  </si>
  <si>
    <t>تغییرات طی دوره</t>
  </si>
  <si>
    <t>1405/01/31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</si>
  <si>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</si>
  <si>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</si>
  <si>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</si>
  <si>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</si>
  <si>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</si>
  <si>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</si>
  <si>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</si>
  <si>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</si>
  <si>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</si>
  <si>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آلیاژ گستر هامون</t>
  </si>
  <si>
    <t>بانک ملت</t>
  </si>
  <si>
    <t>بانک‌ کارآفرین‌</t>
  </si>
  <si>
    <t>بیمه اتکایی امین</t>
  </si>
  <si>
    <t>بیمه البرز</t>
  </si>
  <si>
    <t>پالایش نفت اصفهان</t>
  </si>
  <si>
    <t>پالایش نفت بندرعباس</t>
  </si>
  <si>
    <t>پالایش نفت تهران</t>
  </si>
  <si>
    <t>پتروشیمی اروند</t>
  </si>
  <si>
    <t>پتروشیمی بوعلی سینا</t>
  </si>
  <si>
    <t>پتروشیمی پردیس</t>
  </si>
  <si>
    <t>پتروشیمی شازند</t>
  </si>
  <si>
    <t>پتروشیمی نوری</t>
  </si>
  <si>
    <t>پتروشیمی‌شیراز</t>
  </si>
  <si>
    <t>پخش البرز</t>
  </si>
  <si>
    <t>تامین سرمایه امین</t>
  </si>
  <si>
    <t>توسعه‌معادن‌وفلزات‌</t>
  </si>
  <si>
    <t>ح . تامین سرمایه امین</t>
  </si>
  <si>
    <t>داروسازی دانا</t>
  </si>
  <si>
    <t>س. نفت و گاز و پتروشیمی تأمین</t>
  </si>
  <si>
    <t>س. و توسعه صنایع لاستیک</t>
  </si>
  <si>
    <t>س.سهام عدالت استان خراسان رضوی</t>
  </si>
  <si>
    <t>س.سهام عدالت استان مازندران</t>
  </si>
  <si>
    <t>س.سهام عدالت استان کرمان</t>
  </si>
  <si>
    <t>س.سهام عدالت استان کرمانشاه</t>
  </si>
  <si>
    <t>س.عدالت ا. کهگیلویه وبویراحمد</t>
  </si>
  <si>
    <t>سرمایه گذاری تامین اجتماعی</t>
  </si>
  <si>
    <t>سرمایه‌گذاری‌غدیر(هلدینگ‌</t>
  </si>
  <si>
    <t>سنگ آهن گهرزمین</t>
  </si>
  <si>
    <t>شرکت س استان آذربایجان شرقی</t>
  </si>
  <si>
    <t>شرکت س استان آذربایجان غربی</t>
  </si>
  <si>
    <t>شرکت س استان اردبیل</t>
  </si>
  <si>
    <t>شرکت س استان اصفهان</t>
  </si>
  <si>
    <t>شرکت س استان ایلام</t>
  </si>
  <si>
    <t>شرکت س استان خراسان جنوبی</t>
  </si>
  <si>
    <t>شرکت س استان خراسان شمالی</t>
  </si>
  <si>
    <t>شرکت س استان خوزستان</t>
  </si>
  <si>
    <t>شرکت س استان زنجان</t>
  </si>
  <si>
    <t>شرکت س استان سیستان وبلوچستان</t>
  </si>
  <si>
    <t>شرکت س استان فارس</t>
  </si>
  <si>
    <t>شرکت س استان قم</t>
  </si>
  <si>
    <t>شرکت س استان گیلان</t>
  </si>
  <si>
    <t>شرکت س استان همدان</t>
  </si>
  <si>
    <t>شرکت س استان کردستان</t>
  </si>
  <si>
    <t>شرکت س استان یزد</t>
  </si>
  <si>
    <t>صنایع پتروشیمی خلیج فارس</t>
  </si>
  <si>
    <t>فولاد  خوزستان</t>
  </si>
  <si>
    <t>فولاد هرمزگان جنوب</t>
  </si>
  <si>
    <t>گروه انتخاب الکترونیک آرمان</t>
  </si>
  <si>
    <t>گروه صنعتی درپاد تبریز</t>
  </si>
  <si>
    <t>گروه مالی صبا تامین</t>
  </si>
  <si>
    <t>معدنی و صنعتی گل گهر</t>
  </si>
  <si>
    <t>ملی‌ صنایع‌ مس‌ ایران‌</t>
  </si>
  <si>
    <t>ح . معدنی و صنعتی گل گهر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</si>
  <si>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</si>
  <si>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</si>
  <si>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</si>
  <si>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</si>
  <si>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</si>
  <si>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</si>
  <si>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</si>
  <si>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اختیارف.ت.هرمز-2496-060218</t>
  </si>
  <si>
    <t>1406/02/18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</si>
  <si>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</si>
  <si>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</si>
  <si>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</si>
  <si>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</si>
  <si>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</si>
  <si>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اختیارخ.ت.هرمز-2552-060318</t>
  </si>
  <si>
    <t>اختیار خرید</t>
  </si>
  <si>
    <t>موقعیت فروش</t>
  </si>
  <si>
    <t>-</t>
  </si>
  <si>
    <t>1406/03/18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</si>
  <si>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</si>
  <si>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</si>
  <si>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</si>
  <si>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</si>
  <si>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</si>
  <si>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</si>
  <si>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</si>
  <si>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</si>
  <si>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امین آوید</t>
  </si>
  <si>
    <t>صندوق باران کارگزاری بانک کشاورزی</t>
  </si>
  <si>
    <t>صندوق پالایشی یکم-سهام</t>
  </si>
  <si>
    <t>صندوق س.بخشی صنایع پاداش2-ب</t>
  </si>
  <si>
    <t>صندوق س.بخشی صنایع پاداش-ب</t>
  </si>
  <si>
    <t>صندوق س.پشتوانه طلا زرفام آشنا</t>
  </si>
  <si>
    <t>صندوق س.پشتوانه طلا نهایت نگر</t>
  </si>
  <si>
    <t>صندوق س.پشتوانه طلای پاداش</t>
  </si>
  <si>
    <t>صندوق س.پشتوانه طلای لوتوس</t>
  </si>
  <si>
    <t>صندوق طلای عیار مفید</t>
  </si>
  <si>
    <t>صندوق سرمایه گذاری طلای نور امین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</si>
  <si>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</si>
  <si>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</si>
  <si>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</si>
  <si>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</si>
  <si>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</si>
  <si>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</si>
  <si>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</si>
  <si>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</si>
  <si>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</si>
  <si>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اجاره تامین اجتماعی14050509</t>
  </si>
  <si>
    <t>بله</t>
  </si>
  <si>
    <t>1401/05/09</t>
  </si>
  <si>
    <t>1405/05/09</t>
  </si>
  <si>
    <t>اسنادخزانه-م4بودجه02-051021</t>
  </si>
  <si>
    <t>1402/08/15</t>
  </si>
  <si>
    <t>1405/10/21</t>
  </si>
  <si>
    <t>صکوک اجاره صند502-بدون ضامن</t>
  </si>
  <si>
    <t>1401/02/10</t>
  </si>
  <si>
    <t>1405/02/10</t>
  </si>
  <si>
    <t>صکوک اجاره فارس806-بدون ضامن</t>
  </si>
  <si>
    <t>1404/06/24</t>
  </si>
  <si>
    <t>1408/06/24</t>
  </si>
  <si>
    <t>مرابحه پارس میکاکیش060708</t>
  </si>
  <si>
    <t>1402/07/08</t>
  </si>
  <si>
    <t>1406/07/08</t>
  </si>
  <si>
    <t>مرابحه س. و توسعه کیش14050724</t>
  </si>
  <si>
    <t>1401/07/24</t>
  </si>
  <si>
    <t>1405/07/24</t>
  </si>
  <si>
    <t>مرابحه عام دولت 166-ش.خ050419</t>
  </si>
  <si>
    <t>1403/04/19</t>
  </si>
  <si>
    <t>1405/04/19</t>
  </si>
  <si>
    <t>مرابحه عام دولت137-ش.خ061229</t>
  </si>
  <si>
    <t>1402/06/29</t>
  </si>
  <si>
    <t>1406/12/29</t>
  </si>
  <si>
    <t>مرابحه عام دولت140-ش.خ050504</t>
  </si>
  <si>
    <t>1402/07/04</t>
  </si>
  <si>
    <t>1405/05/04</t>
  </si>
  <si>
    <t>مرابحه عام دولت173-ش.خ050620</t>
  </si>
  <si>
    <t>1403/06/20</t>
  </si>
  <si>
    <t>1405/06/20</t>
  </si>
  <si>
    <t>مرابحه عام دولت186-ش.خ051124</t>
  </si>
  <si>
    <t>1403/07/24</t>
  </si>
  <si>
    <t>1405/11/24</t>
  </si>
  <si>
    <t>مرابحه عام دولت206-ش.خ051114</t>
  </si>
  <si>
    <t>1403/12/14</t>
  </si>
  <si>
    <t>1405/11/14</t>
  </si>
  <si>
    <t>مرابحه عام دولت223-ش.خ070431</t>
  </si>
  <si>
    <t>1404/04/31</t>
  </si>
  <si>
    <t>1407/04/31</t>
  </si>
  <si>
    <t>مرابحه عام دولت254-ش.خ070911</t>
  </si>
  <si>
    <t>1404/09/11</t>
  </si>
  <si>
    <t>1407/09/11</t>
  </si>
  <si>
    <t>مرابحه عام دولت265-ش.خ070430</t>
  </si>
  <si>
    <t>1404/10/30</t>
  </si>
  <si>
    <t>1407/04/30</t>
  </si>
  <si>
    <t>مرابحه کاسپین تامین 070625</t>
  </si>
  <si>
    <t>1403/06/25</t>
  </si>
  <si>
    <t>1407/06/25</t>
  </si>
  <si>
    <t>صکوک مرابحه دارو901-بدون ضامن</t>
  </si>
  <si>
    <t>1405/01/08</t>
  </si>
  <si>
    <t>1409/01/08</t>
  </si>
  <si>
    <t>شهرداری مشهد</t>
  </si>
  <si>
    <t>خیر</t>
  </si>
  <si>
    <t>1404/06/30</t>
  </si>
  <si>
    <t>1407/12/28</t>
  </si>
  <si>
    <t>1403/12/28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</si>
  <si>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</si>
  <si>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</si>
  <si>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</si>
  <si>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</si>
  <si>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</si>
  <si>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</si>
  <si>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</si>
  <si>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</si>
  <si>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0.00%</t>
  </si>
  <si>
    <t>-5.53%</t>
  </si>
  <si>
    <t>-3.36%</t>
  </si>
  <si>
    <t>0.68%</t>
  </si>
  <si>
    <t>0.41%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</si>
  <si>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</si>
  <si>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</si>
  <si>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</si>
  <si>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</si>
  <si>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</si>
  <si>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</si>
  <si>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</si>
  <si>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</si>
  <si>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</si>
  <si>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</si>
  <si>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</si>
  <si>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</si>
  <si>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</si>
  <si>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</si>
  <si>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</si>
  <si>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</si>
  <si>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</si>
  <si>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</si>
  <si>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</si>
  <si>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</si>
  <si>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</si>
  <si>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</si>
  <si>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</si>
  <si>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</si>
  <si>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</si>
  <si>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</si>
  <si>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</si>
  <si>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</si>
  <si>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</si>
  <si>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</si>
  <si>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</si>
  <si>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</si>
  <si>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</si>
  <si>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</si>
  <si>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</si>
  <si>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</si>
  <si>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</si>
  <si>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</si>
  <si>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</si>
  <si>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</si>
  <si>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</si>
  <si>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</si>
  <si>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</si>
  <si>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</si>
  <si>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</si>
  <si>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</si>
  <si>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</si>
  <si>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مدیر صندوق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</si>
  <si>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</si>
  <si>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</si>
  <si>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</si>
  <si>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</si>
  <si>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</si>
  <si>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</si>
  <si>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</si>
  <si>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</si>
  <si>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</si>
  <si>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</si>
  <si>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</si>
  <si>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</si>
  <si>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</si>
  <si>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</si>
  <si>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</si>
  <si>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</si>
  <si>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</si>
  <si>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</si>
  <si>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</si>
  <si>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</si>
  <si>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</si>
  <si>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</si>
  <si>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</si>
  <si>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</si>
  <si>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</si>
  <si>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</si>
  <si>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</si>
  <si>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</si>
  <si>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</si>
  <si>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</si>
  <si>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</si>
  <si>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</si>
  <si>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</si>
  <si>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</si>
  <si>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</si>
  <si>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</si>
  <si>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</si>
  <si>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</si>
  <si>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</si>
  <si>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</si>
  <si>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</si>
  <si>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</si>
  <si>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ظهرمز06031</t>
  </si>
  <si>
    <t>ثبت به بهای تمام شده</t>
  </si>
  <si>
    <t>نگهداری تا سررسید</t>
  </si>
  <si>
    <t>ملت</t>
  </si>
  <si>
    <t>دی</t>
  </si>
  <si>
    <t>اقتصاد نوین</t>
  </si>
  <si>
    <t>پاسارگاد</t>
  </si>
  <si>
    <t>خاورمیانه</t>
  </si>
  <si>
    <t>گردشگری</t>
  </si>
  <si>
    <t>پارسیان</t>
  </si>
  <si>
    <t>شهر</t>
  </si>
  <si>
    <t>صادرات</t>
  </si>
  <si>
    <t>سپه</t>
  </si>
  <si>
    <t xml:space="preserve"> اختیارف.ت.هرمز-2496-060218 </t>
  </si>
  <si>
    <t>دوره نگهداری</t>
  </si>
  <si>
    <t>شرکت تامین سرمایه امین</t>
  </si>
  <si>
    <t xml:space="preserve">اجاره تامین اجتماعی14050509 </t>
  </si>
  <si>
    <t xml:space="preserve">صکوک اجاره صند502-بدون ضامن </t>
  </si>
  <si>
    <t>اوراق شهرداری مشهد</t>
  </si>
  <si>
    <t>اوراق شهرداری مشهد- مرحله دوم</t>
  </si>
  <si>
    <t>شرکت گروه خدمات بازار سرمایه آبان</t>
  </si>
  <si>
    <t>سازمان تامین اجتماعی</t>
  </si>
  <si>
    <t>اراد254</t>
  </si>
  <si>
    <t>از 1405/01/01 الی 1405/01/31</t>
  </si>
  <si>
    <t>از 1405/01/01 الی 1405/01/19</t>
  </si>
  <si>
    <t>از 1405/01/09 الی 1405/01/31</t>
  </si>
  <si>
    <t>اوراق تبعی فولاد هرمزگان جنوب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</si>
</sst>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%"/>
    <numFmt numFmtId="165" formatCode="[$-3000401]#,##0"/>
    <numFmt numFmtId="166" formatCode="_(* #,##0_);_(* \(#,##0\);_(* &quot;-&quot;??_);_(@_)"/>
    <numFmt numFmtId="167" formatCode="_(* #,##0_);_(* \(#,##0\);_(* &quot;-&quot;?_);_(@_)"/>
    <numFmt numFmtId="168" formatCode="_(* #,##0.0_);_(* \(#,##0.0\);_(* &quot;-&quot;??_);_(@_)"/>
  </numFmts>
  <fonts count="11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1"/>
      <color rgb="FF000000"/>
      <name val="B Nazanin"/>
      <charset val="178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04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0" fontId="7" fillId="0" borderId="0" xfId="0" applyFont="1" applyAlignment="1">
      <alignment horizontal="left" vertical="center" wrapText="1"/>
    </xf>
    <xf numFmtId="0" fontId="8" fillId="0" borderId="0" xfId="3" applyAlignment="1">
      <alignment horizontal="left" vertical="center" wrapText="1"/>
    </xf>
    <xf numFmtId="3" fontId="7" fillId="0" borderId="0" xfId="0" applyNumberFormat="1" applyFont="1" applyAlignment="1">
      <alignment horizontal="left" vertical="center" wrapText="1"/>
    </xf>
    <xf numFmtId="38" fontId="5" fillId="0" borderId="2" xfId="0" applyNumberFormat="1" applyFont="1" applyBorder="1" applyAlignment="1">
      <alignment horizontal="right" vertical="top"/>
    </xf>
    <xf numFmtId="38" fontId="0" fillId="0" borderId="0" xfId="0" applyNumberFormat="1" applyAlignment="1">
      <alignment horizontal="left"/>
    </xf>
    <xf numFmtId="38" fontId="5" fillId="0" borderId="0" xfId="0" applyNumberFormat="1" applyFont="1" applyAlignment="1">
      <alignment horizontal="right" vertical="top"/>
    </xf>
    <xf numFmtId="38" fontId="5" fillId="0" borderId="4" xfId="0" applyNumberFormat="1" applyFont="1" applyBorder="1" applyAlignment="1">
      <alignment horizontal="right" vertical="top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9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wrapText="1"/>
    </xf>
    <xf numFmtId="10" fontId="5" fillId="0" borderId="0" xfId="0" applyNumberFormat="1" applyFont="1" applyAlignment="1">
      <alignment horizontal="right" vertical="top"/>
    </xf>
    <xf numFmtId="0" fontId="4" fillId="0" borderId="6" xfId="0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right" vertical="top"/>
    </xf>
    <xf numFmtId="164" fontId="5" fillId="0" borderId="7" xfId="2" applyNumberFormat="1" applyFont="1" applyBorder="1" applyAlignment="1">
      <alignment horizontal="right" vertical="top"/>
    </xf>
    <xf numFmtId="9" fontId="0" fillId="0" borderId="0" xfId="2" applyFont="1" applyAlignment="1">
      <alignment horizontal="left"/>
    </xf>
    <xf numFmtId="10" fontId="0" fillId="0" borderId="0" xfId="2" applyNumberFormat="1" applyFont="1" applyAlignment="1">
      <alignment horizontal="left"/>
    </xf>
    <xf numFmtId="165" fontId="0" fillId="0" borderId="0" xfId="0" applyNumberFormat="1" applyAlignment="1">
      <alignment horizontal="left"/>
    </xf>
    <xf numFmtId="166" fontId="0" fillId="0" borderId="0" xfId="1" applyNumberFormat="1" applyFont="1" applyAlignment="1">
      <alignment horizontal="left"/>
    </xf>
    <xf numFmtId="166" fontId="0" fillId="0" borderId="0" xfId="0" applyNumberFormat="1" applyAlignment="1">
      <alignment horizontal="left"/>
    </xf>
    <xf numFmtId="43" fontId="0" fillId="0" borderId="0" xfId="0" applyNumberFormat="1" applyAlignment="1">
      <alignment horizontal="left"/>
    </xf>
    <xf numFmtId="167" fontId="0" fillId="0" borderId="0" xfId="0" applyNumberForma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10" fontId="5" fillId="0" borderId="0" xfId="2" applyNumberFormat="1" applyFont="1" applyBorder="1" applyAlignment="1">
      <alignment horizontal="right" vertical="top"/>
    </xf>
    <xf numFmtId="38" fontId="5" fillId="0" borderId="5" xfId="0" applyNumberFormat="1" applyFont="1" applyBorder="1" applyAlignment="1">
      <alignment horizontal="right" vertical="top"/>
    </xf>
    <xf numFmtId="38" fontId="5" fillId="0" borderId="2" xfId="0" applyNumberFormat="1" applyFont="1" applyBorder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38" fontId="5" fillId="0" borderId="4" xfId="0" applyNumberFormat="1" applyFont="1" applyBorder="1" applyAlignment="1">
      <alignment horizontal="center" vertical="center"/>
    </xf>
    <xf numFmtId="38" fontId="5" fillId="0" borderId="5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8" fontId="5" fillId="0" borderId="7" xfId="0" applyNumberFormat="1" applyFont="1" applyBorder="1" applyAlignment="1">
      <alignment horizontal="right" vertical="top"/>
    </xf>
    <xf numFmtId="10" fontId="5" fillId="0" borderId="7" xfId="2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center" vertical="center"/>
    </xf>
    <xf numFmtId="9" fontId="5" fillId="0" borderId="7" xfId="2" applyFont="1" applyBorder="1" applyAlignment="1">
      <alignment horizontal="right" vertical="top"/>
    </xf>
    <xf numFmtId="0" fontId="7" fillId="0" borderId="0" xfId="4" applyAlignment="1">
      <alignment horizontal="center"/>
    </xf>
    <xf numFmtId="0" fontId="3" fillId="0" borderId="0" xfId="4" applyFont="1" applyAlignment="1">
      <alignment horizontal="center" vertical="center"/>
    </xf>
    <xf numFmtId="0" fontId="4" fillId="0" borderId="4" xfId="4" applyFont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4" fillId="0" borderId="6" xfId="4" applyFont="1" applyBorder="1" applyAlignment="1">
      <alignment horizontal="center" vertical="center"/>
    </xf>
    <xf numFmtId="38" fontId="5" fillId="0" borderId="0" xfId="4" applyNumberFormat="1" applyFont="1" applyAlignment="1">
      <alignment horizontal="center" vertical="top"/>
    </xf>
    <xf numFmtId="9" fontId="5" fillId="0" borderId="0" xfId="5" applyFont="1" applyBorder="1" applyAlignment="1">
      <alignment horizontal="center" vertical="top"/>
    </xf>
    <xf numFmtId="168" fontId="5" fillId="0" borderId="0" xfId="6" applyNumberFormat="1" applyFont="1" applyBorder="1" applyAlignment="1">
      <alignment horizontal="center" vertical="top"/>
    </xf>
    <xf numFmtId="166" fontId="5" fillId="0" borderId="0" xfId="6" applyNumberFormat="1" applyFont="1" applyBorder="1" applyAlignment="1">
      <alignment horizontal="center" vertical="top"/>
    </xf>
    <xf numFmtId="0" fontId="4" fillId="0" borderId="2" xfId="4" applyFont="1" applyBorder="1" applyAlignment="1">
      <alignment horizontal="center" vertical="center"/>
    </xf>
    <xf numFmtId="0" fontId="4" fillId="0" borderId="2" xfId="4" applyFont="1" applyBorder="1" applyAlignment="1">
      <alignment vertical="center"/>
    </xf>
    <xf numFmtId="38" fontId="5" fillId="0" borderId="2" xfId="4" applyNumberFormat="1" applyFont="1" applyBorder="1" applyAlignment="1">
      <alignment horizontal="center" vertical="top"/>
    </xf>
    <xf numFmtId="0" fontId="5" fillId="0" borderId="0" xfId="4" applyFont="1" applyAlignment="1">
      <alignment horizontal="center" vertical="center"/>
    </xf>
    <xf numFmtId="9" fontId="5" fillId="0" borderId="0" xfId="5" applyFont="1" applyFill="1" applyBorder="1" applyAlignment="1">
      <alignment horizontal="center" vertical="top"/>
    </xf>
    <xf numFmtId="164" fontId="5" fillId="0" borderId="0" xfId="5" applyNumberFormat="1" applyFont="1" applyFill="1" applyBorder="1" applyAlignment="1">
      <alignment horizontal="center" vertical="top"/>
    </xf>
    <xf numFmtId="0" fontId="4" fillId="0" borderId="0" xfId="4" applyFont="1" applyAlignment="1">
      <alignment vertical="center"/>
    </xf>
    <xf numFmtId="10" fontId="5" fillId="0" borderId="0" xfId="5" applyNumberFormat="1" applyFont="1" applyFill="1" applyBorder="1" applyAlignment="1">
      <alignment horizontal="center" vertical="top"/>
    </xf>
    <xf numFmtId="38" fontId="5" fillId="0" borderId="5" xfId="4" applyNumberFormat="1" applyFont="1" applyBorder="1" applyAlignment="1">
      <alignment horizontal="center" vertical="top"/>
    </xf>
    <xf numFmtId="0" fontId="4" fillId="0" borderId="8" xfId="0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top"/>
    </xf>
    <xf numFmtId="0" fontId="9" fillId="0" borderId="1" xfId="0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right" vertical="top"/>
    </xf>
    <xf numFmtId="38" fontId="5" fillId="0" borderId="2" xfId="0" applyNumberFormat="1" applyFont="1" applyBorder="1" applyAlignment="1">
      <alignment horizontal="right" vertical="top"/>
    </xf>
    <xf numFmtId="38" fontId="5" fillId="0" borderId="0" xfId="0" applyNumberFormat="1" applyFont="1" applyAlignment="1">
      <alignment horizontal="right" vertical="top"/>
    </xf>
    <xf numFmtId="38" fontId="5" fillId="0" borderId="4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4" fillId="0" borderId="0" xfId="4" applyFont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1" fillId="0" borderId="0" xfId="4" applyFont="1" applyAlignment="1">
      <alignment horizontal="center" vertical="center"/>
    </xf>
    <xf numFmtId="0" fontId="3" fillId="0" borderId="0" xfId="4" applyFont="1" applyAlignment="1">
      <alignment horizontal="right" vertical="center"/>
    </xf>
    <xf numFmtId="0" fontId="4" fillId="0" borderId="0" xfId="4" applyFont="1" applyAlignment="1">
      <alignment horizontal="center" vertical="center" wrapText="1"/>
    </xf>
    <xf numFmtId="0" fontId="4" fillId="0" borderId="4" xfId="4" applyFont="1" applyBorder="1" applyAlignment="1">
      <alignment horizontal="center" vertical="center" wrapText="1"/>
    </xf>
    <xf numFmtId="0" fontId="4" fillId="0" borderId="4" xfId="4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8" fontId="5" fillId="0" borderId="5" xfId="0" applyNumberFormat="1" applyFont="1" applyBorder="1" applyAlignment="1">
      <alignment horizontal="right" vertical="top"/>
    </xf>
  </cellXfs>
  <cellStyles count="7">
    <cellStyle name="Comma" xfId="1" builtinId="3"/>
    <cellStyle name="Comma 2" xfId="6" xr:uid="{8AC1464A-0BE8-469F-B050-85405FBCEAAA}"/>
    <cellStyle name="Hyperlink" xfId="3" builtinId="8"/>
    <cellStyle name="Normal" xfId="0" builtinId="0"/>
    <cellStyle name="Normal 2" xfId="4" xr:uid="{1F5685EE-07E9-4D32-9445-9AFBE77F7183}"/>
    <cellStyle name="Percent" xfId="2" builtinId="5"/>
    <cellStyle name="Percent 2" xfId="5" xr:uid="{5C8E2CE5-C559-46A7-B1A9-6B8C84189A4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2227200</xdr:colOff>
      <xdr:row>43</xdr:row>
      <xdr:rowOff>88900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7932CDA-FD0B-D526-0DBB-9AE6F3F37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6992925" y="0"/>
          <a:ext cx="7069075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view="pageBreakPreview" zoomScale="60" zoomScaleNormal="100" workbookViewId="0">
      <selection activeCell="A6" sqref="A6"/>
    </sheetView>
  </sheetViews>
  <sheetFormatPr defaultRowHeight="12.75" x14ac:dyDescent="0.2"/>
  <cols>
    <col min="1" max="1" width="72.7109375" customWidth="1"/>
    <col min="2" max="2" width="34" customWidth="1"/>
    <col min="3" max="3" width="76.5703125" customWidth="1"/>
  </cols>
  <sheetData>
    <row r="1" spans="1:3" ht="29.1" customHeight="1" x14ac:dyDescent="0.2">
      <c r="A1" s="75" t="s">
        <v>0</v>
      </c>
      <c r="B1" s="75"/>
      <c r="C1" s="75"/>
    </row>
    <row r="2" spans="1:3" ht="21.75" customHeight="1" x14ac:dyDescent="0.2">
      <c r="A2" s="75" t="s">
        <v>1</v>
      </c>
      <c r="B2" s="75"/>
      <c r="C2" s="75"/>
    </row>
    <row r="3" spans="1:3" ht="21.75" customHeight="1" x14ac:dyDescent="0.2">
      <c r="A3" s="75" t="s">
        <v>2</v>
      </c>
      <c r="B3" s="75"/>
      <c r="C3" s="75"/>
    </row>
    <row r="4" spans="1:3" ht="7.35" customHeight="1" x14ac:dyDescent="0.2"/>
    <row r="5" spans="1:3" ht="123.6" customHeight="1" x14ac:dyDescent="0.2">
      <c r="B5" s="76"/>
    </row>
    <row r="6" spans="1:3" ht="123.6" customHeight="1" x14ac:dyDescent="0.2">
      <c r="B6" s="76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9" scale="91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20"/>
  <sheetViews>
    <sheetView rightToLeft="1" workbookViewId="0">
      <selection activeCell="L23" sqref="L23"/>
    </sheetView>
  </sheetViews>
  <sheetFormatPr defaultRowHeight="12.75" x14ac:dyDescent="0.2"/>
  <cols>
    <col min="1" max="1" width="6.42578125" bestFit="1" customWidth="1"/>
    <col min="2" max="2" width="18.140625" customWidth="1"/>
    <col min="3" max="3" width="1.28515625" customWidth="1"/>
    <col min="4" max="4" width="16.28515625" bestFit="1" customWidth="1"/>
    <col min="5" max="5" width="1.28515625" customWidth="1"/>
    <col min="6" max="6" width="16.42578125" bestFit="1" customWidth="1"/>
    <col min="7" max="7" width="1.28515625" customWidth="1"/>
    <col min="8" max="8" width="15.28515625" bestFit="1" customWidth="1"/>
    <col min="9" max="9" width="1.28515625" customWidth="1"/>
    <col min="10" max="10" width="16.4257812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6" width="1.28515625" customWidth="1"/>
    <col min="17" max="17" width="16.42578125" bestFit="1" customWidth="1"/>
    <col min="18" max="18" width="1.28515625" customWidth="1"/>
    <col min="19" max="19" width="15.28515625" bestFit="1" customWidth="1"/>
    <col min="20" max="20" width="1.28515625" customWidth="1"/>
    <col min="21" max="21" width="16.4257812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</row>
    <row r="2" spans="1:23" ht="21.75" customHeight="1" x14ac:dyDescent="0.2">
      <c r="A2" s="75" t="s">
        <v>196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</row>
    <row r="3" spans="1:23" ht="21.75" customHeight="1" x14ac:dyDescent="0.2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</row>
    <row r="4" spans="1:23" ht="14.45" customHeight="1" x14ac:dyDescent="0.2"/>
    <row r="5" spans="1:23" ht="14.45" customHeight="1" x14ac:dyDescent="0.2">
      <c r="A5" s="1" t="s">
        <v>221</v>
      </c>
      <c r="B5" s="77" t="s">
        <v>222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</row>
    <row r="6" spans="1:23" ht="14.45" customHeight="1" x14ac:dyDescent="0.2">
      <c r="D6" s="78" t="s">
        <v>215</v>
      </c>
      <c r="E6" s="78"/>
      <c r="F6" s="78"/>
      <c r="G6" s="78"/>
      <c r="H6" s="78"/>
      <c r="I6" s="78"/>
      <c r="J6" s="78"/>
      <c r="K6" s="78"/>
      <c r="L6" s="78"/>
      <c r="N6" s="78" t="s">
        <v>216</v>
      </c>
      <c r="O6" s="78"/>
      <c r="P6" s="78"/>
      <c r="Q6" s="78"/>
      <c r="R6" s="78"/>
      <c r="S6" s="78"/>
      <c r="T6" s="78"/>
      <c r="U6" s="78"/>
      <c r="V6" s="78"/>
      <c r="W6" s="78"/>
    </row>
    <row r="7" spans="1:23" ht="14.45" customHeight="1" x14ac:dyDescent="0.2">
      <c r="D7" s="3"/>
      <c r="E7" s="3"/>
      <c r="F7" s="3"/>
      <c r="G7" s="3"/>
      <c r="H7" s="3"/>
      <c r="I7" s="3"/>
      <c r="J7" s="79" t="s">
        <v>73</v>
      </c>
      <c r="K7" s="79"/>
      <c r="L7" s="79"/>
      <c r="N7" s="3"/>
      <c r="O7" s="3"/>
      <c r="P7" s="3"/>
      <c r="Q7" s="3"/>
      <c r="R7" s="3"/>
      <c r="S7" s="3"/>
      <c r="T7" s="3"/>
      <c r="U7" s="79" t="s">
        <v>73</v>
      </c>
      <c r="V7" s="79"/>
      <c r="W7" s="79"/>
    </row>
    <row r="8" spans="1:23" ht="14.45" customHeight="1" x14ac:dyDescent="0.2">
      <c r="A8" s="78" t="s">
        <v>97</v>
      </c>
      <c r="B8" s="78"/>
      <c r="D8" s="2" t="s">
        <v>223</v>
      </c>
      <c r="F8" s="2" t="s">
        <v>219</v>
      </c>
      <c r="H8" s="2" t="s">
        <v>220</v>
      </c>
      <c r="J8" s="50" t="s">
        <v>193</v>
      </c>
      <c r="K8" s="3"/>
      <c r="L8" s="50" t="s">
        <v>201</v>
      </c>
      <c r="N8" s="2" t="s">
        <v>223</v>
      </c>
      <c r="P8" s="78" t="s">
        <v>219</v>
      </c>
      <c r="Q8" s="78"/>
      <c r="S8" s="2" t="s">
        <v>220</v>
      </c>
      <c r="U8" s="4" t="s">
        <v>193</v>
      </c>
      <c r="V8" s="3"/>
      <c r="W8" s="4" t="s">
        <v>201</v>
      </c>
    </row>
    <row r="9" spans="1:23" ht="21.75" customHeight="1" x14ac:dyDescent="0.2">
      <c r="A9" s="80" t="s">
        <v>105</v>
      </c>
      <c r="B9" s="80"/>
      <c r="D9" s="6">
        <v>0</v>
      </c>
      <c r="F9" s="24">
        <v>0</v>
      </c>
      <c r="G9" s="25"/>
      <c r="H9" s="24">
        <v>-636325138</v>
      </c>
      <c r="I9" s="25"/>
      <c r="J9" s="26">
        <f>D9+F9+H9</f>
        <v>-636325138</v>
      </c>
      <c r="L9" s="44">
        <f>J9/درآمد!$F$13</f>
        <v>-5.862531476987313E-4</v>
      </c>
      <c r="N9" s="6">
        <v>0</v>
      </c>
      <c r="P9" s="89">
        <v>0</v>
      </c>
      <c r="Q9" s="89"/>
      <c r="R9" s="25"/>
      <c r="S9" s="24">
        <v>-636325138</v>
      </c>
      <c r="T9" s="25"/>
      <c r="U9" s="24">
        <v>-636325138</v>
      </c>
      <c r="W9" s="44">
        <f>U9/درآمد!$F$13</f>
        <v>-5.862531476987313E-4</v>
      </c>
    </row>
    <row r="10" spans="1:23" ht="21.75" customHeight="1" x14ac:dyDescent="0.2">
      <c r="A10" s="82" t="s">
        <v>109</v>
      </c>
      <c r="B10" s="82"/>
      <c r="D10" s="9">
        <v>0</v>
      </c>
      <c r="F10" s="26">
        <v>0</v>
      </c>
      <c r="G10" s="25"/>
      <c r="H10" s="26">
        <v>-33296878</v>
      </c>
      <c r="I10" s="25"/>
      <c r="J10" s="26">
        <f t="shared" ref="J10:J19" si="0">D10+F10+H10</f>
        <v>-33296878</v>
      </c>
      <c r="L10" s="44">
        <f>J10/درآمد!$F$13</f>
        <v>-3.0676769422302214E-5</v>
      </c>
      <c r="N10" s="9">
        <v>0</v>
      </c>
      <c r="P10" s="90">
        <v>0</v>
      </c>
      <c r="Q10" s="90"/>
      <c r="R10" s="25"/>
      <c r="S10" s="26">
        <v>-33296878</v>
      </c>
      <c r="T10" s="25"/>
      <c r="U10" s="26">
        <v>-33296878</v>
      </c>
      <c r="W10" s="44">
        <f>U10/درآمد!$F$13</f>
        <v>-3.0676769422302214E-5</v>
      </c>
    </row>
    <row r="11" spans="1:23" ht="21.75" customHeight="1" x14ac:dyDescent="0.2">
      <c r="A11" s="82" t="s">
        <v>106</v>
      </c>
      <c r="B11" s="82"/>
      <c r="D11" s="9">
        <v>0</v>
      </c>
      <c r="F11" s="26">
        <v>-2698728693</v>
      </c>
      <c r="G11" s="25"/>
      <c r="H11" s="26">
        <v>-3134298320</v>
      </c>
      <c r="I11" s="25"/>
      <c r="J11" s="26">
        <f t="shared" si="0"/>
        <v>-5833027013</v>
      </c>
      <c r="L11" s="44">
        <f>J11/درآمد!$F$13</f>
        <v>-5.3740301031184132E-3</v>
      </c>
      <c r="N11" s="9">
        <v>0</v>
      </c>
      <c r="P11" s="90">
        <v>-2698728693</v>
      </c>
      <c r="Q11" s="90"/>
      <c r="R11" s="25"/>
      <c r="S11" s="26">
        <v>-3134298320</v>
      </c>
      <c r="T11" s="25"/>
      <c r="U11" s="26">
        <v>-5833027013</v>
      </c>
      <c r="W11" s="44">
        <f>U11/درآمد!$F$13</f>
        <v>-5.3740301031184132E-3</v>
      </c>
    </row>
    <row r="12" spans="1:23" ht="21.75" customHeight="1" x14ac:dyDescent="0.2">
      <c r="A12" s="82" t="s">
        <v>108</v>
      </c>
      <c r="B12" s="82"/>
      <c r="D12" s="9">
        <v>0</v>
      </c>
      <c r="F12" s="26">
        <v>0</v>
      </c>
      <c r="G12" s="25"/>
      <c r="H12" s="26">
        <v>-152441755</v>
      </c>
      <c r="I12" s="25"/>
      <c r="J12" s="26">
        <f t="shared" si="0"/>
        <v>-152441755</v>
      </c>
      <c r="L12" s="44">
        <f>J12/درآمد!$F$13</f>
        <v>-1.4044621746417445E-4</v>
      </c>
      <c r="N12" s="9">
        <v>0</v>
      </c>
      <c r="P12" s="90">
        <v>0</v>
      </c>
      <c r="Q12" s="90"/>
      <c r="R12" s="25"/>
      <c r="S12" s="26">
        <v>-152441755</v>
      </c>
      <c r="T12" s="25"/>
      <c r="U12" s="26">
        <v>-152441755</v>
      </c>
      <c r="W12" s="44">
        <f>U12/درآمد!$F$13</f>
        <v>-1.4044621746417445E-4</v>
      </c>
    </row>
    <row r="13" spans="1:23" ht="21.75" customHeight="1" x14ac:dyDescent="0.2">
      <c r="A13" s="82" t="s">
        <v>104</v>
      </c>
      <c r="B13" s="82"/>
      <c r="D13" s="9">
        <v>0</v>
      </c>
      <c r="F13" s="26">
        <v>0</v>
      </c>
      <c r="G13" s="25"/>
      <c r="H13" s="26">
        <v>0</v>
      </c>
      <c r="I13" s="25"/>
      <c r="J13" s="26">
        <f t="shared" si="0"/>
        <v>0</v>
      </c>
      <c r="L13" s="44">
        <f>J13/درآمد!$F$13</f>
        <v>0</v>
      </c>
      <c r="N13" s="9">
        <v>0</v>
      </c>
      <c r="P13" s="90">
        <v>0</v>
      </c>
      <c r="Q13" s="90"/>
      <c r="R13" s="25"/>
      <c r="S13" s="26">
        <v>0</v>
      </c>
      <c r="T13" s="25"/>
      <c r="U13" s="26">
        <v>0</v>
      </c>
      <c r="W13" s="44">
        <f>U13/درآمد!$F$13</f>
        <v>0</v>
      </c>
    </row>
    <row r="14" spans="1:23" ht="21.75" customHeight="1" x14ac:dyDescent="0.2">
      <c r="A14" s="82" t="s">
        <v>103</v>
      </c>
      <c r="B14" s="82"/>
      <c r="D14" s="9">
        <v>0</v>
      </c>
      <c r="F14" s="26">
        <v>0</v>
      </c>
      <c r="G14" s="25"/>
      <c r="H14" s="26">
        <v>0</v>
      </c>
      <c r="I14" s="25"/>
      <c r="J14" s="26">
        <f t="shared" si="0"/>
        <v>0</v>
      </c>
      <c r="L14" s="44">
        <f>J14/درآمد!$F$13</f>
        <v>0</v>
      </c>
      <c r="N14" s="9">
        <v>0</v>
      </c>
      <c r="P14" s="90">
        <v>0</v>
      </c>
      <c r="Q14" s="90"/>
      <c r="R14" s="25"/>
      <c r="S14" s="26">
        <v>0</v>
      </c>
      <c r="T14" s="25"/>
      <c r="U14" s="26">
        <v>0</v>
      </c>
      <c r="W14" s="44">
        <f>U14/درآمد!$F$13</f>
        <v>0</v>
      </c>
    </row>
    <row r="15" spans="1:23" ht="21.75" customHeight="1" x14ac:dyDescent="0.2">
      <c r="A15" s="82" t="s">
        <v>100</v>
      </c>
      <c r="B15" s="82"/>
      <c r="D15" s="9">
        <v>0</v>
      </c>
      <c r="F15" s="26">
        <v>542052000</v>
      </c>
      <c r="G15" s="25"/>
      <c r="H15" s="26">
        <v>0</v>
      </c>
      <c r="I15" s="25"/>
      <c r="J15" s="26">
        <f t="shared" si="0"/>
        <v>542052000</v>
      </c>
      <c r="L15" s="44">
        <f>J15/درآمد!$F$13</f>
        <v>4.9939829851008142E-4</v>
      </c>
      <c r="N15" s="9">
        <v>0</v>
      </c>
      <c r="P15" s="90">
        <v>542052000</v>
      </c>
      <c r="Q15" s="90"/>
      <c r="R15" s="25"/>
      <c r="S15" s="26">
        <v>0</v>
      </c>
      <c r="T15" s="25"/>
      <c r="U15" s="26">
        <v>542052000</v>
      </c>
      <c r="W15" s="44">
        <f>U15/درآمد!$F$13</f>
        <v>4.9939829851008142E-4</v>
      </c>
    </row>
    <row r="16" spans="1:23" ht="21.75" customHeight="1" x14ac:dyDescent="0.2">
      <c r="A16" s="82" t="s">
        <v>101</v>
      </c>
      <c r="B16" s="82"/>
      <c r="D16" s="9">
        <v>0</v>
      </c>
      <c r="F16" s="26">
        <v>-23685040420</v>
      </c>
      <c r="G16" s="25"/>
      <c r="H16" s="26">
        <v>0</v>
      </c>
      <c r="I16" s="25"/>
      <c r="J16" s="26">
        <f t="shared" si="0"/>
        <v>-23685040420</v>
      </c>
      <c r="L16" s="44">
        <f>J16/درآمد!$F$13</f>
        <v>-2.1821280773598295E-2</v>
      </c>
      <c r="N16" s="9">
        <v>0</v>
      </c>
      <c r="P16" s="90">
        <v>-23685040420</v>
      </c>
      <c r="Q16" s="90"/>
      <c r="R16" s="25"/>
      <c r="S16" s="26">
        <v>0</v>
      </c>
      <c r="T16" s="25"/>
      <c r="U16" s="26">
        <v>-23685040420</v>
      </c>
      <c r="W16" s="44">
        <f>U16/درآمد!$F$13</f>
        <v>-2.1821280773598295E-2</v>
      </c>
    </row>
    <row r="17" spans="1:23" ht="21.75" customHeight="1" x14ac:dyDescent="0.2">
      <c r="A17" s="82" t="s">
        <v>110</v>
      </c>
      <c r="B17" s="82"/>
      <c r="D17" s="9">
        <v>0</v>
      </c>
      <c r="F17" s="26">
        <v>-11019916099</v>
      </c>
      <c r="G17" s="25"/>
      <c r="H17" s="26">
        <v>0</v>
      </c>
      <c r="I17" s="25"/>
      <c r="J17" s="26">
        <f t="shared" si="0"/>
        <v>-11019916099</v>
      </c>
      <c r="L17" s="44">
        <f>J17/درآمد!$F$13</f>
        <v>-1.015276643119932E-2</v>
      </c>
      <c r="N17" s="9">
        <v>0</v>
      </c>
      <c r="P17" s="90">
        <v>-11019916099</v>
      </c>
      <c r="Q17" s="90"/>
      <c r="R17" s="25"/>
      <c r="S17" s="26">
        <v>0</v>
      </c>
      <c r="T17" s="25"/>
      <c r="U17" s="26">
        <v>-11019916099</v>
      </c>
      <c r="W17" s="44">
        <f>U17/درآمد!$F$13</f>
        <v>-1.015276643119932E-2</v>
      </c>
    </row>
    <row r="18" spans="1:23" ht="21.75" customHeight="1" x14ac:dyDescent="0.2">
      <c r="A18" s="82" t="s">
        <v>107</v>
      </c>
      <c r="B18" s="82"/>
      <c r="D18" s="9">
        <v>0</v>
      </c>
      <c r="F18" s="26">
        <v>-7341179999</v>
      </c>
      <c r="G18" s="25"/>
      <c r="H18" s="26">
        <v>0</v>
      </c>
      <c r="I18" s="25"/>
      <c r="J18" s="26">
        <f t="shared" si="0"/>
        <v>-7341179999</v>
      </c>
      <c r="L18" s="44">
        <f>J18/درآمد!$F$13</f>
        <v>-6.7635075611875628E-3</v>
      </c>
      <c r="N18" s="9">
        <v>0</v>
      </c>
      <c r="P18" s="90">
        <v>-7341179999</v>
      </c>
      <c r="Q18" s="90"/>
      <c r="R18" s="25"/>
      <c r="S18" s="26">
        <v>0</v>
      </c>
      <c r="T18" s="25"/>
      <c r="U18" s="26">
        <v>-7341179999</v>
      </c>
      <c r="W18" s="44">
        <f>U18/درآمد!$F$13</f>
        <v>-6.7635075611875628E-3</v>
      </c>
    </row>
    <row r="19" spans="1:23" ht="21.75" customHeight="1" x14ac:dyDescent="0.2">
      <c r="A19" s="84" t="s">
        <v>102</v>
      </c>
      <c r="B19" s="84"/>
      <c r="D19" s="13">
        <v>0</v>
      </c>
      <c r="F19" s="27">
        <v>0</v>
      </c>
      <c r="G19" s="25"/>
      <c r="H19" s="27">
        <v>0</v>
      </c>
      <c r="I19" s="25"/>
      <c r="J19" s="26">
        <f t="shared" si="0"/>
        <v>0</v>
      </c>
      <c r="L19" s="44">
        <f>J19/درآمد!$F$13</f>
        <v>0</v>
      </c>
      <c r="N19" s="13">
        <v>0</v>
      </c>
      <c r="P19" s="90">
        <v>0</v>
      </c>
      <c r="Q19" s="91"/>
      <c r="R19" s="25"/>
      <c r="S19" s="27">
        <v>0</v>
      </c>
      <c r="T19" s="25"/>
      <c r="U19" s="27">
        <v>0</v>
      </c>
      <c r="W19" s="44">
        <f>U19/درآمد!$F$13</f>
        <v>0</v>
      </c>
    </row>
    <row r="20" spans="1:23" ht="21.75" customHeight="1" x14ac:dyDescent="0.2">
      <c r="A20" s="85" t="s">
        <v>73</v>
      </c>
      <c r="B20" s="85"/>
      <c r="D20" s="16">
        <v>0</v>
      </c>
      <c r="F20" s="45">
        <v>-44202813211</v>
      </c>
      <c r="G20" s="25"/>
      <c r="H20" s="45">
        <v>-3956362091</v>
      </c>
      <c r="I20" s="25"/>
      <c r="J20" s="51">
        <f>SUM(J9:J19)</f>
        <v>-48159175302</v>
      </c>
      <c r="L20" s="52">
        <f>SUM(L9:L19)</f>
        <v>-4.4369562705178715E-2</v>
      </c>
      <c r="N20" s="16">
        <v>0</v>
      </c>
      <c r="P20" s="25"/>
      <c r="Q20" s="45">
        <v>-44202813211</v>
      </c>
      <c r="R20" s="25"/>
      <c r="S20" s="45">
        <v>-3956362091</v>
      </c>
      <c r="T20" s="25"/>
      <c r="U20" s="45">
        <v>-48159175302</v>
      </c>
      <c r="W20" s="52">
        <f>SUM(W9:W19)</f>
        <v>-4.4369562705178715E-2</v>
      </c>
    </row>
  </sheetData>
  <mergeCells count="33">
    <mergeCell ref="A19:B19"/>
    <mergeCell ref="P19:Q19"/>
    <mergeCell ref="A20:B20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32"/>
  <sheetViews>
    <sheetView rightToLeft="1" view="pageBreakPreview" topLeftCell="A10" zoomScaleNormal="100" zoomScaleSheetLayoutView="100" workbookViewId="0">
      <selection activeCell="D28" sqref="D28"/>
    </sheetView>
  </sheetViews>
  <sheetFormatPr defaultRowHeight="12.75" x14ac:dyDescent="0.2"/>
  <cols>
    <col min="1" max="1" width="6.7109375" bestFit="1" customWidth="1"/>
    <col min="2" max="2" width="22.85546875" customWidth="1"/>
    <col min="3" max="3" width="1.28515625" customWidth="1"/>
    <col min="4" max="4" width="18.28515625" bestFit="1" customWidth="1"/>
    <col min="5" max="5" width="1.28515625" customWidth="1"/>
    <col min="6" max="6" width="17.5703125" bestFit="1" customWidth="1"/>
    <col min="7" max="7" width="1.28515625" customWidth="1"/>
    <col min="8" max="8" width="11.28515625" bestFit="1" customWidth="1"/>
    <col min="9" max="9" width="1.28515625" customWidth="1"/>
    <col min="10" max="10" width="18.28515625" bestFit="1" customWidth="1"/>
    <col min="11" max="11" width="1.28515625" customWidth="1"/>
    <col min="12" max="12" width="18.28515625" bestFit="1" customWidth="1"/>
    <col min="13" max="13" width="1.28515625" customWidth="1"/>
    <col min="14" max="14" width="17.5703125" bestFit="1" customWidth="1"/>
    <col min="15" max="15" width="1.28515625" customWidth="1"/>
    <col min="16" max="16" width="11.28515625" bestFit="1" customWidth="1"/>
    <col min="17" max="17" width="1.28515625" customWidth="1"/>
    <col min="18" max="18" width="18.28515625" bestFit="1" customWidth="1"/>
    <col min="19" max="19" width="0.28515625" customWidth="1"/>
  </cols>
  <sheetData>
    <row r="1" spans="1:18" ht="29.1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2" spans="1:18" ht="21.75" customHeight="1" x14ac:dyDescent="0.2">
      <c r="A2" s="75" t="s">
        <v>196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spans="1:18" ht="21.75" customHeight="1" x14ac:dyDescent="0.2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spans="1:18" ht="14.45" customHeight="1" x14ac:dyDescent="0.2"/>
    <row r="5" spans="1:18" ht="14.45" customHeight="1" x14ac:dyDescent="0.2">
      <c r="A5" s="1" t="s">
        <v>224</v>
      </c>
      <c r="B5" s="77" t="s">
        <v>225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</row>
    <row r="6" spans="1:18" ht="14.45" customHeight="1" x14ac:dyDescent="0.2">
      <c r="D6" s="78" t="s">
        <v>215</v>
      </c>
      <c r="E6" s="78"/>
      <c r="F6" s="78"/>
      <c r="G6" s="78"/>
      <c r="H6" s="78"/>
      <c r="I6" s="78"/>
      <c r="J6" s="78"/>
      <c r="L6" s="78" t="s">
        <v>216</v>
      </c>
      <c r="M6" s="78"/>
      <c r="N6" s="78"/>
      <c r="O6" s="78"/>
      <c r="P6" s="78"/>
      <c r="Q6" s="78"/>
      <c r="R6" s="78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78" t="s">
        <v>226</v>
      </c>
      <c r="B8" s="78"/>
      <c r="D8" s="2" t="s">
        <v>227</v>
      </c>
      <c r="F8" s="2" t="s">
        <v>219</v>
      </c>
      <c r="H8" s="2" t="s">
        <v>220</v>
      </c>
      <c r="J8" s="33" t="s">
        <v>73</v>
      </c>
      <c r="L8" s="2" t="s">
        <v>227</v>
      </c>
      <c r="N8" s="2" t="s">
        <v>219</v>
      </c>
      <c r="P8" s="2" t="s">
        <v>220</v>
      </c>
      <c r="R8" s="2" t="s">
        <v>73</v>
      </c>
    </row>
    <row r="9" spans="1:18" ht="21.75" customHeight="1" x14ac:dyDescent="0.2">
      <c r="A9" s="80" t="s">
        <v>169</v>
      </c>
      <c r="B9" s="80"/>
      <c r="D9" s="24">
        <v>39354295837</v>
      </c>
      <c r="E9" s="25"/>
      <c r="F9" s="24">
        <v>-1087499999</v>
      </c>
      <c r="G9" s="25"/>
      <c r="H9" s="24">
        <v>0</v>
      </c>
      <c r="I9" s="25"/>
      <c r="J9" s="26">
        <f>SUM(D9:H9)</f>
        <v>38266795838</v>
      </c>
      <c r="K9" s="25"/>
      <c r="L9" s="24">
        <v>39354295837</v>
      </c>
      <c r="M9" s="25"/>
      <c r="N9" s="24">
        <v>-1087499999</v>
      </c>
      <c r="O9" s="25"/>
      <c r="P9" s="24">
        <v>0</v>
      </c>
      <c r="Q9" s="25"/>
      <c r="R9" s="24">
        <v>38266795838</v>
      </c>
    </row>
    <row r="10" spans="1:18" ht="21.75" customHeight="1" x14ac:dyDescent="0.2">
      <c r="A10" s="82" t="s">
        <v>163</v>
      </c>
      <c r="B10" s="82"/>
      <c r="D10" s="26">
        <v>40878992601</v>
      </c>
      <c r="E10" s="25"/>
      <c r="F10" s="26">
        <v>10649643606</v>
      </c>
      <c r="G10" s="25"/>
      <c r="H10" s="26">
        <v>0</v>
      </c>
      <c r="I10" s="25"/>
      <c r="J10" s="26">
        <f t="shared" ref="J10:J27" si="0">SUM(D10:H10)</f>
        <v>51528636207</v>
      </c>
      <c r="K10" s="25"/>
      <c r="L10" s="26">
        <v>40878992601</v>
      </c>
      <c r="M10" s="25"/>
      <c r="N10" s="26">
        <v>10649643606</v>
      </c>
      <c r="O10" s="25"/>
      <c r="P10" s="26">
        <v>0</v>
      </c>
      <c r="Q10" s="25"/>
      <c r="R10" s="26">
        <v>51528636207</v>
      </c>
    </row>
    <row r="11" spans="1:18" ht="21.75" customHeight="1" x14ac:dyDescent="0.2">
      <c r="A11" s="82" t="s">
        <v>160</v>
      </c>
      <c r="B11" s="82"/>
      <c r="D11" s="26">
        <v>168502805080</v>
      </c>
      <c r="E11" s="25"/>
      <c r="F11" s="26">
        <v>-103027657049</v>
      </c>
      <c r="G11" s="25"/>
      <c r="H11" s="26">
        <v>0</v>
      </c>
      <c r="I11" s="25"/>
      <c r="J11" s="26">
        <f t="shared" si="0"/>
        <v>65475148031</v>
      </c>
      <c r="K11" s="25"/>
      <c r="L11" s="26">
        <v>168502805080</v>
      </c>
      <c r="M11" s="25"/>
      <c r="N11" s="26">
        <v>-103027657049</v>
      </c>
      <c r="O11" s="25"/>
      <c r="P11" s="26">
        <v>0</v>
      </c>
      <c r="Q11" s="25"/>
      <c r="R11" s="26">
        <v>65475148031</v>
      </c>
    </row>
    <row r="12" spans="1:18" ht="21.75" customHeight="1" x14ac:dyDescent="0.2">
      <c r="A12" s="82" t="s">
        <v>172</v>
      </c>
      <c r="B12" s="82"/>
      <c r="D12" s="26">
        <v>42516107354</v>
      </c>
      <c r="E12" s="25"/>
      <c r="F12" s="26">
        <v>0</v>
      </c>
      <c r="G12" s="25"/>
      <c r="H12" s="26">
        <v>0</v>
      </c>
      <c r="I12" s="25"/>
      <c r="J12" s="26">
        <f t="shared" si="0"/>
        <v>42516107354</v>
      </c>
      <c r="K12" s="25"/>
      <c r="L12" s="26">
        <v>42516107354</v>
      </c>
      <c r="M12" s="25"/>
      <c r="N12" s="26">
        <v>0</v>
      </c>
      <c r="O12" s="25"/>
      <c r="P12" s="26">
        <v>0</v>
      </c>
      <c r="Q12" s="25"/>
      <c r="R12" s="26">
        <v>42516107354</v>
      </c>
    </row>
    <row r="13" spans="1:18" ht="21.75" customHeight="1" x14ac:dyDescent="0.2">
      <c r="A13" s="82" t="s">
        <v>130</v>
      </c>
      <c r="B13" s="82"/>
      <c r="D13" s="26">
        <v>34055414647</v>
      </c>
      <c r="E13" s="25"/>
      <c r="F13" s="26">
        <v>0</v>
      </c>
      <c r="G13" s="25"/>
      <c r="H13" s="26">
        <v>0</v>
      </c>
      <c r="I13" s="25"/>
      <c r="J13" s="26">
        <f t="shared" si="0"/>
        <v>34055414647</v>
      </c>
      <c r="K13" s="25"/>
      <c r="L13" s="26">
        <v>34055414647</v>
      </c>
      <c r="M13" s="25"/>
      <c r="N13" s="26">
        <v>0</v>
      </c>
      <c r="O13" s="25"/>
      <c r="P13" s="26">
        <v>0</v>
      </c>
      <c r="Q13" s="25"/>
      <c r="R13" s="26">
        <v>34055414647</v>
      </c>
    </row>
    <row r="14" spans="1:18" ht="21.75" customHeight="1" x14ac:dyDescent="0.2">
      <c r="A14" s="82" t="s">
        <v>172</v>
      </c>
      <c r="B14" s="82"/>
      <c r="D14" s="26">
        <v>44126272340</v>
      </c>
      <c r="E14" s="25"/>
      <c r="F14" s="26">
        <v>0</v>
      </c>
      <c r="G14" s="25"/>
      <c r="H14" s="26">
        <v>0</v>
      </c>
      <c r="I14" s="25"/>
      <c r="J14" s="26">
        <f t="shared" si="0"/>
        <v>44126272340</v>
      </c>
      <c r="K14" s="25"/>
      <c r="L14" s="26">
        <v>44126272340</v>
      </c>
      <c r="M14" s="25"/>
      <c r="N14" s="26">
        <v>0</v>
      </c>
      <c r="O14" s="25"/>
      <c r="P14" s="26">
        <v>0</v>
      </c>
      <c r="Q14" s="25"/>
      <c r="R14" s="26">
        <v>44126272340</v>
      </c>
    </row>
    <row r="15" spans="1:18" ht="21.75" customHeight="1" x14ac:dyDescent="0.2">
      <c r="A15" s="82" t="s">
        <v>157</v>
      </c>
      <c r="B15" s="82"/>
      <c r="D15" s="26">
        <v>37273435290</v>
      </c>
      <c r="E15" s="25"/>
      <c r="F15" s="26">
        <v>8240116999</v>
      </c>
      <c r="G15" s="25"/>
      <c r="H15" s="26">
        <v>0</v>
      </c>
      <c r="I15" s="25"/>
      <c r="J15" s="26">
        <f t="shared" si="0"/>
        <v>45513552289</v>
      </c>
      <c r="K15" s="25"/>
      <c r="L15" s="26">
        <v>37273435290</v>
      </c>
      <c r="M15" s="25"/>
      <c r="N15" s="26">
        <v>8240116999</v>
      </c>
      <c r="O15" s="25"/>
      <c r="P15" s="26">
        <v>0</v>
      </c>
      <c r="Q15" s="25"/>
      <c r="R15" s="26">
        <v>45513552289</v>
      </c>
    </row>
    <row r="16" spans="1:18" ht="21.75" customHeight="1" x14ac:dyDescent="0.2">
      <c r="A16" s="82" t="s">
        <v>154</v>
      </c>
      <c r="B16" s="82"/>
      <c r="D16" s="26">
        <v>10786651479</v>
      </c>
      <c r="E16" s="25"/>
      <c r="F16" s="26">
        <v>0</v>
      </c>
      <c r="G16" s="25"/>
      <c r="H16" s="26">
        <v>0</v>
      </c>
      <c r="I16" s="25"/>
      <c r="J16" s="26">
        <f t="shared" si="0"/>
        <v>10786651479</v>
      </c>
      <c r="K16" s="25"/>
      <c r="L16" s="26">
        <v>10786651479</v>
      </c>
      <c r="M16" s="25"/>
      <c r="N16" s="26">
        <v>0</v>
      </c>
      <c r="O16" s="25"/>
      <c r="P16" s="26">
        <v>0</v>
      </c>
      <c r="Q16" s="25"/>
      <c r="R16" s="26">
        <v>10786651479</v>
      </c>
    </row>
    <row r="17" spans="1:18" ht="21.75" customHeight="1" x14ac:dyDescent="0.2">
      <c r="A17" s="82" t="s">
        <v>151</v>
      </c>
      <c r="B17" s="82"/>
      <c r="D17" s="26">
        <v>16240733653</v>
      </c>
      <c r="E17" s="25"/>
      <c r="F17" s="26">
        <v>-22755420008</v>
      </c>
      <c r="G17" s="25"/>
      <c r="H17" s="26">
        <v>0</v>
      </c>
      <c r="I17" s="25"/>
      <c r="J17" s="26">
        <f t="shared" si="0"/>
        <v>-6514686355</v>
      </c>
      <c r="K17" s="25"/>
      <c r="L17" s="26">
        <v>16240733653</v>
      </c>
      <c r="M17" s="25"/>
      <c r="N17" s="26">
        <v>-22755420008</v>
      </c>
      <c r="O17" s="25"/>
      <c r="P17" s="26">
        <v>0</v>
      </c>
      <c r="Q17" s="25"/>
      <c r="R17" s="26">
        <v>-6514686355</v>
      </c>
    </row>
    <row r="18" spans="1:18" ht="21.75" customHeight="1" x14ac:dyDescent="0.2">
      <c r="A18" s="82" t="s">
        <v>166</v>
      </c>
      <c r="B18" s="82"/>
      <c r="D18" s="26">
        <v>4062101657</v>
      </c>
      <c r="E18" s="25"/>
      <c r="F18" s="26">
        <v>0</v>
      </c>
      <c r="G18" s="25"/>
      <c r="H18" s="26">
        <v>0</v>
      </c>
      <c r="I18" s="25"/>
      <c r="J18" s="26">
        <f t="shared" si="0"/>
        <v>4062101657</v>
      </c>
      <c r="K18" s="25"/>
      <c r="L18" s="26">
        <v>4062101657</v>
      </c>
      <c r="M18" s="25"/>
      <c r="N18" s="26">
        <v>0</v>
      </c>
      <c r="O18" s="25"/>
      <c r="P18" s="26">
        <v>0</v>
      </c>
      <c r="Q18" s="25"/>
      <c r="R18" s="26">
        <v>4062101657</v>
      </c>
    </row>
    <row r="19" spans="1:18" ht="21.75" customHeight="1" x14ac:dyDescent="0.2">
      <c r="A19" s="82" t="s">
        <v>148</v>
      </c>
      <c r="B19" s="82"/>
      <c r="D19" s="26">
        <v>12764205133</v>
      </c>
      <c r="E19" s="25"/>
      <c r="F19" s="26">
        <v>0</v>
      </c>
      <c r="G19" s="25"/>
      <c r="H19" s="26">
        <v>0</v>
      </c>
      <c r="I19" s="25"/>
      <c r="J19" s="26">
        <f t="shared" si="0"/>
        <v>12764205133</v>
      </c>
      <c r="K19" s="25"/>
      <c r="L19" s="26">
        <v>12764205133</v>
      </c>
      <c r="M19" s="25"/>
      <c r="N19" s="26">
        <v>0</v>
      </c>
      <c r="O19" s="25"/>
      <c r="P19" s="26">
        <v>0</v>
      </c>
      <c r="Q19" s="25"/>
      <c r="R19" s="26">
        <v>12764205133</v>
      </c>
    </row>
    <row r="20" spans="1:18" ht="21.75" customHeight="1" x14ac:dyDescent="0.2">
      <c r="A20" s="82" t="s">
        <v>139</v>
      </c>
      <c r="B20" s="82"/>
      <c r="D20" s="26">
        <v>19397722700</v>
      </c>
      <c r="E20" s="25"/>
      <c r="F20" s="26">
        <v>0</v>
      </c>
      <c r="G20" s="25"/>
      <c r="H20" s="26">
        <v>0</v>
      </c>
      <c r="I20" s="25"/>
      <c r="J20" s="26">
        <f t="shared" si="0"/>
        <v>19397722700</v>
      </c>
      <c r="K20" s="25"/>
      <c r="L20" s="26">
        <v>19397722700</v>
      </c>
      <c r="M20" s="25"/>
      <c r="N20" s="26">
        <v>0</v>
      </c>
      <c r="O20" s="25"/>
      <c r="P20" s="26">
        <v>0</v>
      </c>
      <c r="Q20" s="25"/>
      <c r="R20" s="26">
        <v>19397722700</v>
      </c>
    </row>
    <row r="21" spans="1:18" ht="21.75" customHeight="1" x14ac:dyDescent="0.2">
      <c r="A21" s="82" t="s">
        <v>145</v>
      </c>
      <c r="B21" s="82"/>
      <c r="D21" s="26">
        <v>4120939223</v>
      </c>
      <c r="E21" s="25"/>
      <c r="F21" s="26">
        <v>5000179673</v>
      </c>
      <c r="G21" s="25"/>
      <c r="H21" s="26">
        <v>0</v>
      </c>
      <c r="I21" s="25"/>
      <c r="J21" s="26">
        <f t="shared" si="0"/>
        <v>9121118896</v>
      </c>
      <c r="K21" s="25"/>
      <c r="L21" s="26">
        <v>4120939223</v>
      </c>
      <c r="M21" s="25"/>
      <c r="N21" s="26">
        <v>5000179673</v>
      </c>
      <c r="O21" s="25"/>
      <c r="P21" s="26">
        <v>0</v>
      </c>
      <c r="Q21" s="25"/>
      <c r="R21" s="26">
        <v>9121118896</v>
      </c>
    </row>
    <row r="22" spans="1:18" ht="21.75" customHeight="1" x14ac:dyDescent="0.2">
      <c r="A22" s="82" t="s">
        <v>133</v>
      </c>
      <c r="B22" s="82"/>
      <c r="D22" s="26">
        <v>60007576830</v>
      </c>
      <c r="E22" s="25"/>
      <c r="F22" s="26">
        <v>0</v>
      </c>
      <c r="G22" s="25"/>
      <c r="H22" s="26">
        <v>0</v>
      </c>
      <c r="I22" s="25"/>
      <c r="J22" s="26">
        <f t="shared" si="0"/>
        <v>60007576830</v>
      </c>
      <c r="K22" s="25"/>
      <c r="L22" s="26">
        <v>60007576830</v>
      </c>
      <c r="M22" s="25"/>
      <c r="N22" s="26">
        <v>0</v>
      </c>
      <c r="O22" s="25"/>
      <c r="P22" s="26">
        <v>0</v>
      </c>
      <c r="Q22" s="25"/>
      <c r="R22" s="26">
        <v>60007576830</v>
      </c>
    </row>
    <row r="23" spans="1:18" ht="21.75" customHeight="1" x14ac:dyDescent="0.2">
      <c r="A23" s="82" t="s">
        <v>142</v>
      </c>
      <c r="B23" s="82"/>
      <c r="D23" s="26">
        <v>10347282920</v>
      </c>
      <c r="E23" s="25"/>
      <c r="F23" s="26">
        <v>0</v>
      </c>
      <c r="G23" s="25"/>
      <c r="H23" s="26">
        <v>0</v>
      </c>
      <c r="I23" s="25"/>
      <c r="J23" s="26">
        <f t="shared" si="0"/>
        <v>10347282920</v>
      </c>
      <c r="K23" s="25"/>
      <c r="L23" s="26">
        <v>10347282920</v>
      </c>
      <c r="M23" s="25"/>
      <c r="N23" s="26">
        <v>0</v>
      </c>
      <c r="O23" s="25"/>
      <c r="P23" s="26">
        <v>0</v>
      </c>
      <c r="Q23" s="25"/>
      <c r="R23" s="26">
        <v>10347282920</v>
      </c>
    </row>
    <row r="24" spans="1:18" ht="21.75" customHeight="1" x14ac:dyDescent="0.2">
      <c r="A24" s="82" t="s">
        <v>136</v>
      </c>
      <c r="B24" s="82"/>
      <c r="D24" s="26">
        <v>12622308517</v>
      </c>
      <c r="E24" s="25"/>
      <c r="F24" s="26">
        <v>0</v>
      </c>
      <c r="G24" s="25"/>
      <c r="H24" s="26">
        <v>0</v>
      </c>
      <c r="I24" s="25"/>
      <c r="J24" s="26">
        <f t="shared" si="0"/>
        <v>12622308517</v>
      </c>
      <c r="K24" s="25"/>
      <c r="L24" s="26">
        <v>12622308517</v>
      </c>
      <c r="M24" s="25"/>
      <c r="N24" s="26">
        <v>0</v>
      </c>
      <c r="O24" s="25"/>
      <c r="P24" s="26">
        <v>0</v>
      </c>
      <c r="Q24" s="25"/>
      <c r="R24" s="26">
        <v>12622308517</v>
      </c>
    </row>
    <row r="25" spans="1:18" ht="21.75" customHeight="1" x14ac:dyDescent="0.2">
      <c r="A25" s="82" t="s">
        <v>120</v>
      </c>
      <c r="B25" s="82"/>
      <c r="D25" s="26">
        <v>177868196081</v>
      </c>
      <c r="E25" s="25"/>
      <c r="F25" s="26">
        <v>127225433534</v>
      </c>
      <c r="G25" s="25"/>
      <c r="H25" s="26">
        <v>0</v>
      </c>
      <c r="I25" s="25"/>
      <c r="J25" s="26">
        <f t="shared" si="0"/>
        <v>305093629615</v>
      </c>
      <c r="K25" s="25"/>
      <c r="L25" s="26">
        <v>177868196081</v>
      </c>
      <c r="M25" s="25"/>
      <c r="N25" s="26">
        <v>127225433534</v>
      </c>
      <c r="O25" s="25"/>
      <c r="P25" s="26">
        <v>0</v>
      </c>
      <c r="Q25" s="25"/>
      <c r="R25" s="26">
        <v>305093629615</v>
      </c>
    </row>
    <row r="26" spans="1:18" ht="21.75" customHeight="1" x14ac:dyDescent="0.2">
      <c r="A26" s="82" t="s">
        <v>127</v>
      </c>
      <c r="B26" s="82"/>
      <c r="D26" s="26">
        <v>41091386014</v>
      </c>
      <c r="E26" s="25"/>
      <c r="F26" s="26">
        <v>0</v>
      </c>
      <c r="G26" s="25"/>
      <c r="H26" s="26">
        <v>0</v>
      </c>
      <c r="I26" s="25"/>
      <c r="J26" s="26">
        <f t="shared" si="0"/>
        <v>41091386014</v>
      </c>
      <c r="K26" s="25"/>
      <c r="L26" s="26">
        <v>41091386014</v>
      </c>
      <c r="M26" s="25"/>
      <c r="N26" s="26">
        <v>0</v>
      </c>
      <c r="O26" s="25"/>
      <c r="P26" s="26">
        <v>0</v>
      </c>
      <c r="Q26" s="25"/>
      <c r="R26" s="26">
        <v>41091386014</v>
      </c>
    </row>
    <row r="27" spans="1:18" ht="21.75" customHeight="1" x14ac:dyDescent="0.2">
      <c r="A27" s="82" t="s">
        <v>124</v>
      </c>
      <c r="B27" s="82"/>
      <c r="D27" s="26">
        <v>0</v>
      </c>
      <c r="E27" s="25"/>
      <c r="F27" s="26">
        <v>25722189950</v>
      </c>
      <c r="G27" s="25"/>
      <c r="H27" s="26">
        <v>0</v>
      </c>
      <c r="I27" s="25"/>
      <c r="J27" s="26">
        <f t="shared" si="0"/>
        <v>25722189950</v>
      </c>
      <c r="K27" s="25"/>
      <c r="L27" s="26">
        <v>0</v>
      </c>
      <c r="M27" s="25"/>
      <c r="N27" s="26">
        <v>25722189950</v>
      </c>
      <c r="O27" s="25"/>
      <c r="P27" s="26">
        <v>0</v>
      </c>
      <c r="Q27" s="25"/>
      <c r="R27" s="26">
        <v>25722189950</v>
      </c>
    </row>
    <row r="28" spans="1:18" ht="21.75" customHeight="1" x14ac:dyDescent="0.2">
      <c r="A28" s="93" t="s">
        <v>293</v>
      </c>
      <c r="B28" s="93"/>
      <c r="D28" s="26">
        <v>3830229180</v>
      </c>
      <c r="E28" s="25"/>
      <c r="F28" s="26">
        <v>0</v>
      </c>
      <c r="G28" s="25"/>
      <c r="H28" s="26">
        <v>0</v>
      </c>
      <c r="I28" s="25"/>
      <c r="J28" s="26">
        <f>SUM(D28:H28)</f>
        <v>3830229180</v>
      </c>
      <c r="K28" s="25"/>
      <c r="L28" s="26">
        <v>3830229180</v>
      </c>
      <c r="M28" s="25"/>
      <c r="N28" s="26">
        <v>0</v>
      </c>
      <c r="O28" s="25"/>
      <c r="P28" s="26">
        <v>0</v>
      </c>
      <c r="Q28" s="25"/>
      <c r="R28" s="26">
        <f>SUM(L28:P28)</f>
        <v>3830229180</v>
      </c>
    </row>
    <row r="29" spans="1:18" ht="21.75" customHeight="1" thickBot="1" x14ac:dyDescent="0.25">
      <c r="A29" s="92" t="s">
        <v>73</v>
      </c>
      <c r="B29" s="92"/>
      <c r="D29" s="51">
        <f>SUM(D9:D28)</f>
        <v>779846656536</v>
      </c>
      <c r="E29" s="25"/>
      <c r="F29" s="51">
        <f>SUM(F9:F28)</f>
        <v>49966986706</v>
      </c>
      <c r="G29" s="25"/>
      <c r="H29" s="51">
        <v>0</v>
      </c>
      <c r="I29" s="25"/>
      <c r="J29" s="51">
        <f>SUM(D29:H29)</f>
        <v>829813643242</v>
      </c>
      <c r="K29" s="25"/>
      <c r="L29" s="51">
        <f>SUM(L9:L28)</f>
        <v>779846656536</v>
      </c>
      <c r="M29" s="25"/>
      <c r="N29" s="51">
        <f>SUM(N9:N28)</f>
        <v>49966986706</v>
      </c>
      <c r="O29" s="25"/>
      <c r="P29" s="51">
        <v>0</v>
      </c>
      <c r="Q29" s="25"/>
      <c r="R29" s="51">
        <f>SUM(R9:R28)</f>
        <v>829813643242</v>
      </c>
    </row>
    <row r="30" spans="1:18" ht="13.5" thickTop="1" x14ac:dyDescent="0.2"/>
    <row r="31" spans="1:18" x14ac:dyDescent="0.2">
      <c r="D31" s="20"/>
    </row>
    <row r="32" spans="1:18" x14ac:dyDescent="0.2">
      <c r="D32" s="20"/>
    </row>
  </sheetData>
  <mergeCells count="28">
    <mergeCell ref="A29:B29"/>
    <mergeCell ref="A28:B28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scale="7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B9C62-6B28-4D12-86AD-00DED44E6D11}">
  <sheetPr>
    <pageSetUpPr fitToPage="1"/>
  </sheetPr>
  <dimension ref="A1:S60"/>
  <sheetViews>
    <sheetView rightToLeft="1" view="pageBreakPreview" zoomScale="130" zoomScaleNormal="110" zoomScaleSheetLayoutView="130" workbookViewId="0">
      <selection activeCell="D20" sqref="D20"/>
    </sheetView>
  </sheetViews>
  <sheetFormatPr defaultRowHeight="12.75" x14ac:dyDescent="0.2"/>
  <cols>
    <col min="1" max="1" width="9" style="55" bestFit="1" customWidth="1"/>
    <col min="2" max="2" width="21.85546875" style="55" customWidth="1"/>
    <col min="3" max="3" width="1.28515625" style="55" customWidth="1"/>
    <col min="4" max="4" width="12" style="55" bestFit="1" customWidth="1"/>
    <col min="5" max="5" width="1.28515625" style="55" customWidth="1"/>
    <col min="6" max="6" width="31.5703125" style="55" bestFit="1" customWidth="1"/>
    <col min="7" max="7" width="1.28515625" style="55" customWidth="1"/>
    <col min="8" max="8" width="12.7109375" style="55" bestFit="1" customWidth="1"/>
    <col min="9" max="9" width="1.28515625" style="55" customWidth="1"/>
    <col min="10" max="10" width="20.140625" style="55" bestFit="1" customWidth="1"/>
    <col min="11" max="11" width="1" style="55" customWidth="1"/>
    <col min="12" max="12" width="1.28515625" style="55" customWidth="1"/>
    <col min="13" max="13" width="35.85546875" style="55" customWidth="1"/>
    <col min="14" max="14" width="1.28515625" style="55" customWidth="1"/>
    <col min="15" max="15" width="25.5703125" style="55" bestFit="1" customWidth="1"/>
    <col min="16" max="16" width="1.28515625" style="55" customWidth="1"/>
    <col min="17" max="17" width="9.7109375" style="55" bestFit="1" customWidth="1"/>
    <col min="18" max="18" width="1.28515625" style="55" customWidth="1"/>
    <col min="19" max="19" width="30.140625" style="55" customWidth="1"/>
    <col min="20" max="20" width="0.28515625" style="55" customWidth="1"/>
    <col min="21" max="16384" width="9.140625" style="55"/>
  </cols>
  <sheetData>
    <row r="1" spans="1:19" ht="29.1" customHeight="1" x14ac:dyDescent="0.2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</row>
    <row r="2" spans="1:19" ht="21.75" customHeight="1" x14ac:dyDescent="0.2">
      <c r="A2" s="96" t="s">
        <v>196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19" ht="21.75" customHeight="1" x14ac:dyDescent="0.2">
      <c r="A3" s="96" t="s">
        <v>2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</row>
    <row r="4" spans="1:19" ht="14.45" customHeight="1" x14ac:dyDescent="0.2"/>
    <row r="5" spans="1:19" ht="23.25" customHeight="1" x14ac:dyDescent="0.2">
      <c r="A5" s="56" t="s">
        <v>228</v>
      </c>
      <c r="B5" s="97" t="s">
        <v>229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</row>
    <row r="6" spans="1:19" ht="29.1" customHeight="1" x14ac:dyDescent="0.2">
      <c r="M6" s="98" t="s">
        <v>230</v>
      </c>
      <c r="S6" s="99" t="s">
        <v>231</v>
      </c>
    </row>
    <row r="7" spans="1:19" ht="14.45" customHeight="1" x14ac:dyDescent="0.2">
      <c r="A7" s="100" t="s">
        <v>232</v>
      </c>
      <c r="B7" s="100"/>
      <c r="D7" s="57" t="s">
        <v>233</v>
      </c>
      <c r="F7" s="57" t="s">
        <v>234</v>
      </c>
      <c r="H7" s="57" t="s">
        <v>86</v>
      </c>
      <c r="J7" s="57" t="s">
        <v>235</v>
      </c>
      <c r="K7" s="58"/>
      <c r="M7" s="99"/>
      <c r="O7" s="59" t="s">
        <v>294</v>
      </c>
      <c r="Q7" s="57" t="s">
        <v>236</v>
      </c>
      <c r="S7" s="99"/>
    </row>
    <row r="8" spans="1:19" ht="21" x14ac:dyDescent="0.2">
      <c r="A8" s="95" t="s">
        <v>295</v>
      </c>
      <c r="B8" s="95"/>
      <c r="D8" s="65" t="s">
        <v>237</v>
      </c>
      <c r="F8" s="64" t="s">
        <v>296</v>
      </c>
      <c r="H8" s="66">
        <v>5515000</v>
      </c>
      <c r="J8" s="60">
        <f t="shared" ref="J8:J14" si="0">H8*1000000</f>
        <v>5515000000000</v>
      </c>
      <c r="M8" s="60">
        <v>79357093440</v>
      </c>
      <c r="O8" s="67" t="s">
        <v>303</v>
      </c>
      <c r="Q8" s="68">
        <v>0.19</v>
      </c>
      <c r="S8" s="69">
        <v>0.36120000000000002</v>
      </c>
    </row>
    <row r="9" spans="1:19" ht="21" x14ac:dyDescent="0.2">
      <c r="A9" s="94" t="s">
        <v>295</v>
      </c>
      <c r="B9" s="94"/>
      <c r="D9" s="70" t="s">
        <v>237</v>
      </c>
      <c r="F9" s="58" t="s">
        <v>297</v>
      </c>
      <c r="H9" s="60">
        <v>1380000</v>
      </c>
      <c r="J9" s="60">
        <f t="shared" si="0"/>
        <v>1380000000000</v>
      </c>
      <c r="M9" s="60">
        <v>17297727820</v>
      </c>
      <c r="O9" s="67" t="s">
        <v>303</v>
      </c>
      <c r="Q9" s="68">
        <v>0.19</v>
      </c>
      <c r="S9" s="69">
        <v>0.36</v>
      </c>
    </row>
    <row r="10" spans="1:19" ht="21" x14ac:dyDescent="0.2">
      <c r="A10" s="94" t="s">
        <v>295</v>
      </c>
      <c r="B10" s="94"/>
      <c r="D10" s="70" t="s">
        <v>237</v>
      </c>
      <c r="F10" s="58" t="s">
        <v>133</v>
      </c>
      <c r="H10" s="60">
        <v>2120000</v>
      </c>
      <c r="J10" s="60">
        <f t="shared" si="0"/>
        <v>2120000000000</v>
      </c>
      <c r="M10" s="60">
        <v>19373585802</v>
      </c>
      <c r="O10" s="67" t="s">
        <v>303</v>
      </c>
      <c r="Q10" s="68">
        <v>0.23</v>
      </c>
      <c r="S10" s="69">
        <v>0.36</v>
      </c>
    </row>
    <row r="11" spans="1:19" ht="21" x14ac:dyDescent="0.2">
      <c r="A11" s="94" t="s">
        <v>295</v>
      </c>
      <c r="B11" s="94"/>
      <c r="D11" s="70" t="s">
        <v>237</v>
      </c>
      <c r="F11" s="58" t="s">
        <v>166</v>
      </c>
      <c r="H11" s="60">
        <v>150000</v>
      </c>
      <c r="J11" s="60">
        <f t="shared" si="0"/>
        <v>150000000000</v>
      </c>
      <c r="M11" s="60">
        <v>1229310332</v>
      </c>
      <c r="O11" s="67" t="s">
        <v>303</v>
      </c>
      <c r="Q11" s="68">
        <v>0.34</v>
      </c>
      <c r="S11" s="69">
        <v>0.38</v>
      </c>
    </row>
    <row r="12" spans="1:19" ht="21" x14ac:dyDescent="0.2">
      <c r="A12" s="94" t="s">
        <v>295</v>
      </c>
      <c r="B12" s="94"/>
      <c r="D12" s="70" t="s">
        <v>237</v>
      </c>
      <c r="F12" s="58" t="s">
        <v>298</v>
      </c>
      <c r="H12" s="60">
        <v>1549999</v>
      </c>
      <c r="J12" s="60">
        <f t="shared" si="0"/>
        <v>1549999000000</v>
      </c>
      <c r="M12" s="60">
        <v>13930936643</v>
      </c>
      <c r="O12" s="67" t="s">
        <v>303</v>
      </c>
      <c r="Q12" s="68">
        <v>0.23</v>
      </c>
      <c r="S12" s="69">
        <v>0.41</v>
      </c>
    </row>
    <row r="13" spans="1:19" ht="21" x14ac:dyDescent="0.2">
      <c r="A13" s="94" t="s">
        <v>295</v>
      </c>
      <c r="B13" s="94"/>
      <c r="D13" s="70" t="s">
        <v>237</v>
      </c>
      <c r="F13" s="58" t="s">
        <v>130</v>
      </c>
      <c r="H13" s="60">
        <f>1300000-3000</f>
        <v>1297000</v>
      </c>
      <c r="J13" s="60">
        <f t="shared" si="0"/>
        <v>1297000000000</v>
      </c>
      <c r="M13" s="60">
        <v>9528838683</v>
      </c>
      <c r="O13" s="67" t="s">
        <v>303</v>
      </c>
      <c r="Q13" s="68">
        <v>0.23</v>
      </c>
      <c r="S13" s="69">
        <v>0.38</v>
      </c>
    </row>
    <row r="14" spans="1:19" ht="21" x14ac:dyDescent="0.2">
      <c r="A14" s="94" t="s">
        <v>295</v>
      </c>
      <c r="B14" s="94"/>
      <c r="D14" s="70" t="s">
        <v>237</v>
      </c>
      <c r="F14" s="58" t="s">
        <v>299</v>
      </c>
      <c r="H14" s="60">
        <v>1500000</v>
      </c>
      <c r="J14" s="60">
        <f t="shared" si="0"/>
        <v>1500000000000</v>
      </c>
      <c r="M14" s="60">
        <v>13294795904</v>
      </c>
      <c r="O14" s="67" t="s">
        <v>303</v>
      </c>
      <c r="Q14" s="68">
        <v>0.23</v>
      </c>
      <c r="S14" s="69">
        <v>0.41</v>
      </c>
    </row>
    <row r="15" spans="1:19" ht="21" x14ac:dyDescent="0.2">
      <c r="A15" s="94" t="s">
        <v>300</v>
      </c>
      <c r="B15" s="94"/>
      <c r="D15" s="58" t="s">
        <v>90</v>
      </c>
      <c r="F15" s="58" t="s">
        <v>293</v>
      </c>
      <c r="H15" s="60">
        <v>282167044</v>
      </c>
      <c r="J15" s="60">
        <v>500150239830</v>
      </c>
      <c r="M15" s="60">
        <v>3830229180</v>
      </c>
      <c r="O15" s="67" t="s">
        <v>303</v>
      </c>
      <c r="Q15" s="68" t="s">
        <v>90</v>
      </c>
      <c r="S15" s="69">
        <v>0.38700000000000001</v>
      </c>
    </row>
    <row r="16" spans="1:19" ht="21" x14ac:dyDescent="0.2">
      <c r="A16" s="94" t="s">
        <v>301</v>
      </c>
      <c r="B16" s="94"/>
      <c r="D16" s="58" t="s">
        <v>90</v>
      </c>
      <c r="F16" s="58" t="s">
        <v>302</v>
      </c>
      <c r="H16" s="60">
        <v>2706888</v>
      </c>
      <c r="J16" s="60">
        <v>2500000550160</v>
      </c>
      <c r="M16" s="60">
        <v>113396139694</v>
      </c>
      <c r="O16" s="67" t="s">
        <v>304</v>
      </c>
      <c r="Q16" s="68">
        <v>0.23</v>
      </c>
      <c r="S16" s="71">
        <v>0.38179999999999997</v>
      </c>
    </row>
    <row r="17" spans="1:19" ht="21" x14ac:dyDescent="0.2">
      <c r="A17" s="94" t="s">
        <v>295</v>
      </c>
      <c r="B17" s="94"/>
      <c r="D17" s="58" t="s">
        <v>90</v>
      </c>
      <c r="F17" s="58" t="s">
        <v>169</v>
      </c>
      <c r="H17" s="60">
        <v>2000000</v>
      </c>
      <c r="J17" s="60">
        <v>2000000000000</v>
      </c>
      <c r="M17" s="60">
        <v>12424789037</v>
      </c>
      <c r="O17" s="67" t="s">
        <v>305</v>
      </c>
      <c r="Q17" s="69">
        <v>0.23</v>
      </c>
      <c r="S17" s="69">
        <v>0.4</v>
      </c>
    </row>
    <row r="18" spans="1:19" ht="21.75" thickBot="1" x14ac:dyDescent="0.25">
      <c r="A18" s="58"/>
      <c r="B18" s="58"/>
      <c r="D18" s="58"/>
      <c r="F18" s="58"/>
      <c r="H18" s="60"/>
      <c r="J18" s="72">
        <f>SUM(J8:J17)</f>
        <v>18512149789990</v>
      </c>
      <c r="M18" s="72">
        <f>SUM(M8:M17)</f>
        <v>283663446535</v>
      </c>
      <c r="Q18" s="68"/>
      <c r="S18" s="68"/>
    </row>
    <row r="19" spans="1:19" ht="14.45" customHeight="1" thickTop="1" x14ac:dyDescent="0.2">
      <c r="A19" s="58"/>
      <c r="B19" s="58"/>
      <c r="D19" s="58"/>
      <c r="F19" s="58"/>
      <c r="H19" s="60"/>
      <c r="J19" s="60"/>
      <c r="M19" s="60"/>
      <c r="Q19" s="61"/>
      <c r="S19" s="61"/>
    </row>
    <row r="20" spans="1:19" ht="14.45" customHeight="1" x14ac:dyDescent="0.2">
      <c r="A20" s="58"/>
      <c r="B20" s="58"/>
      <c r="D20" s="58"/>
      <c r="F20" s="58"/>
      <c r="H20" s="60"/>
      <c r="J20" s="60"/>
      <c r="M20" s="60"/>
      <c r="Q20" s="62"/>
      <c r="S20" s="61"/>
    </row>
    <row r="21" spans="1:19" ht="14.45" customHeight="1" x14ac:dyDescent="0.2">
      <c r="A21" s="58"/>
      <c r="B21" s="58"/>
      <c r="D21" s="58"/>
      <c r="F21" s="58"/>
      <c r="H21" s="60"/>
      <c r="J21" s="60"/>
      <c r="M21" s="60"/>
      <c r="Q21" s="62"/>
      <c r="S21" s="61"/>
    </row>
    <row r="22" spans="1:19" ht="14.45" customHeight="1" x14ac:dyDescent="0.2">
      <c r="A22" s="58"/>
      <c r="B22" s="58"/>
      <c r="D22" s="58"/>
      <c r="F22" s="58"/>
      <c r="H22" s="60"/>
      <c r="J22" s="60"/>
      <c r="M22" s="60"/>
      <c r="Q22" s="63">
        <f>M22/31</f>
        <v>0</v>
      </c>
      <c r="S22" s="61"/>
    </row>
    <row r="23" spans="1:19" ht="14.45" customHeight="1" x14ac:dyDescent="0.2">
      <c r="A23" s="58"/>
      <c r="B23" s="58"/>
      <c r="D23" s="58"/>
      <c r="F23" s="58"/>
      <c r="H23" s="60"/>
      <c r="J23" s="60"/>
      <c r="M23" s="60"/>
      <c r="Q23" s="61"/>
      <c r="S23" s="61"/>
    </row>
    <row r="24" spans="1:19" ht="14.45" customHeight="1" x14ac:dyDescent="0.2">
      <c r="A24" s="58"/>
      <c r="B24" s="58"/>
      <c r="D24" s="58"/>
      <c r="F24" s="58"/>
      <c r="H24" s="60"/>
      <c r="J24" s="60"/>
      <c r="M24" s="60"/>
      <c r="Q24" s="61"/>
      <c r="S24" s="61"/>
    </row>
    <row r="25" spans="1:19" ht="14.45" customHeight="1" x14ac:dyDescent="0.2"/>
    <row r="26" spans="1:19" ht="14.45" customHeight="1" x14ac:dyDescent="0.2"/>
    <row r="27" spans="1:19" ht="14.45" customHeight="1" x14ac:dyDescent="0.2"/>
    <row r="28" spans="1:19" ht="14.45" customHeight="1" x14ac:dyDescent="0.2"/>
    <row r="29" spans="1:19" ht="14.45" customHeight="1" x14ac:dyDescent="0.2"/>
    <row r="30" spans="1:19" ht="14.45" customHeight="1" x14ac:dyDescent="0.2"/>
    <row r="31" spans="1:19" ht="14.45" customHeight="1" x14ac:dyDescent="0.2"/>
    <row r="32" spans="1:19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  <row r="43" ht="14.45" customHeight="1" x14ac:dyDescent="0.2"/>
    <row r="44" ht="14.45" customHeight="1" x14ac:dyDescent="0.2"/>
    <row r="45" ht="14.45" customHeight="1" x14ac:dyDescent="0.2"/>
    <row r="46" ht="14.45" customHeight="1" x14ac:dyDescent="0.2"/>
    <row r="47" ht="14.45" customHeight="1" x14ac:dyDescent="0.2"/>
    <row r="48" ht="14.45" customHeight="1" x14ac:dyDescent="0.2"/>
    <row r="49" ht="14.45" customHeight="1" x14ac:dyDescent="0.2"/>
    <row r="50" ht="14.45" customHeight="1" x14ac:dyDescent="0.2"/>
    <row r="51" ht="14.45" customHeight="1" x14ac:dyDescent="0.2"/>
    <row r="52" ht="14.45" customHeight="1" x14ac:dyDescent="0.2"/>
    <row r="53" ht="14.45" customHeight="1" x14ac:dyDescent="0.2"/>
    <row r="54" ht="14.45" customHeight="1" x14ac:dyDescent="0.2"/>
    <row r="55" ht="14.45" customHeight="1" x14ac:dyDescent="0.2"/>
    <row r="56" ht="14.45" customHeight="1" x14ac:dyDescent="0.2"/>
    <row r="57" ht="14.45" customHeight="1" x14ac:dyDescent="0.2"/>
    <row r="58" ht="14.45" customHeight="1" x14ac:dyDescent="0.2"/>
    <row r="59" ht="14.45" customHeight="1" x14ac:dyDescent="0.2"/>
    <row r="60" ht="14.45" customHeight="1" x14ac:dyDescent="0.2"/>
  </sheetData>
  <mergeCells count="17">
    <mergeCell ref="A1:S1"/>
    <mergeCell ref="A2:S2"/>
    <mergeCell ref="A3:S3"/>
    <mergeCell ref="B5:S5"/>
    <mergeCell ref="M6:M7"/>
    <mergeCell ref="S6:S7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ageMargins left="0.39" right="0.39" top="0.39" bottom="0.39" header="0" footer="0"/>
  <pageSetup scale="6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8"/>
  <sheetViews>
    <sheetView rightToLeft="1" workbookViewId="0">
      <selection activeCell="H17" sqref="H17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21.75" customHeight="1" x14ac:dyDescent="0.2">
      <c r="A2" s="75" t="s">
        <v>196</v>
      </c>
      <c r="B2" s="75"/>
      <c r="C2" s="75"/>
      <c r="D2" s="75"/>
      <c r="E2" s="75"/>
      <c r="F2" s="75"/>
      <c r="G2" s="75"/>
      <c r="H2" s="75"/>
      <c r="I2" s="75"/>
      <c r="J2" s="75"/>
    </row>
    <row r="3" spans="1:10" ht="21.75" customHeight="1" x14ac:dyDescent="0.2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ht="14.45" customHeight="1" x14ac:dyDescent="0.2"/>
    <row r="5" spans="1:10" ht="14.45" customHeight="1" x14ac:dyDescent="0.2">
      <c r="A5" s="1" t="s">
        <v>238</v>
      </c>
      <c r="B5" s="77" t="s">
        <v>239</v>
      </c>
      <c r="C5" s="77"/>
      <c r="D5" s="77"/>
      <c r="E5" s="77"/>
      <c r="F5" s="77"/>
      <c r="G5" s="77"/>
      <c r="H5" s="77"/>
      <c r="I5" s="77"/>
      <c r="J5" s="77"/>
    </row>
    <row r="6" spans="1:10" ht="14.45" customHeight="1" x14ac:dyDescent="0.2">
      <c r="D6" s="78" t="s">
        <v>215</v>
      </c>
      <c r="E6" s="78"/>
      <c r="F6" s="78"/>
      <c r="H6" s="78" t="s">
        <v>216</v>
      </c>
      <c r="I6" s="78"/>
      <c r="J6" s="78"/>
    </row>
    <row r="7" spans="1:10" ht="36.4" customHeight="1" x14ac:dyDescent="0.2">
      <c r="A7" s="78" t="s">
        <v>240</v>
      </c>
      <c r="B7" s="78"/>
      <c r="D7" s="19" t="s">
        <v>241</v>
      </c>
      <c r="E7" s="3"/>
      <c r="F7" s="73" t="s">
        <v>242</v>
      </c>
      <c r="H7" s="19" t="s">
        <v>241</v>
      </c>
      <c r="I7" s="3"/>
      <c r="J7" s="73" t="s">
        <v>242</v>
      </c>
    </row>
    <row r="8" spans="1:10" ht="21.75" customHeight="1" x14ac:dyDescent="0.2">
      <c r="A8" s="80" t="s">
        <v>283</v>
      </c>
      <c r="B8" s="80"/>
      <c r="D8" s="6">
        <v>30720228756</v>
      </c>
      <c r="F8" s="44">
        <f t="shared" ref="F8:F17" si="0">D8/$D$17</f>
        <v>0.10454450430807913</v>
      </c>
      <c r="H8" s="6">
        <v>30720228756</v>
      </c>
      <c r="J8" s="44">
        <f t="shared" ref="J8:J17" si="1">H8/$H$17</f>
        <v>0.10454450430807913</v>
      </c>
    </row>
    <row r="9" spans="1:10" ht="21.75" customHeight="1" x14ac:dyDescent="0.2">
      <c r="A9" s="82" t="s">
        <v>284</v>
      </c>
      <c r="B9" s="82"/>
      <c r="D9" s="9">
        <v>99849243946</v>
      </c>
      <c r="F9" s="44">
        <f t="shared" si="0"/>
        <v>0.33979856715201867</v>
      </c>
      <c r="H9" s="9">
        <v>99849243946</v>
      </c>
      <c r="J9" s="44">
        <f t="shared" si="1"/>
        <v>0.33979856715201867</v>
      </c>
    </row>
    <row r="10" spans="1:10" ht="21.75" customHeight="1" x14ac:dyDescent="0.2">
      <c r="A10" s="82" t="s">
        <v>285</v>
      </c>
      <c r="B10" s="82"/>
      <c r="D10" s="9">
        <v>1453180</v>
      </c>
      <c r="F10" s="44">
        <f t="shared" si="0"/>
        <v>4.9453402179090997E-6</v>
      </c>
      <c r="H10" s="9">
        <v>1453180</v>
      </c>
      <c r="J10" s="44">
        <f t="shared" si="1"/>
        <v>4.9453402179090997E-6</v>
      </c>
    </row>
    <row r="11" spans="1:10" ht="21.75" customHeight="1" x14ac:dyDescent="0.2">
      <c r="A11" s="82" t="s">
        <v>286</v>
      </c>
      <c r="B11" s="82"/>
      <c r="D11" s="9">
        <v>27677814616</v>
      </c>
      <c r="F11" s="44">
        <f t="shared" si="0"/>
        <v>9.4190815841352832E-2</v>
      </c>
      <c r="H11" s="9">
        <v>27677814616</v>
      </c>
      <c r="J11" s="44">
        <f t="shared" si="1"/>
        <v>9.4190815841352832E-2</v>
      </c>
    </row>
    <row r="12" spans="1:10" ht="21.75" customHeight="1" x14ac:dyDescent="0.2">
      <c r="A12" s="82" t="s">
        <v>287</v>
      </c>
      <c r="B12" s="82"/>
      <c r="D12" s="9">
        <v>45834</v>
      </c>
      <c r="F12" s="44">
        <f t="shared" si="0"/>
        <v>1.5597842218283052E-7</v>
      </c>
      <c r="H12" s="9">
        <v>45834</v>
      </c>
      <c r="J12" s="44">
        <f t="shared" si="1"/>
        <v>1.5597842218283052E-7</v>
      </c>
    </row>
    <row r="13" spans="1:10" ht="21.75" customHeight="1" x14ac:dyDescent="0.2">
      <c r="A13" s="82" t="s">
        <v>288</v>
      </c>
      <c r="B13" s="82"/>
      <c r="D13" s="9">
        <v>134600353506</v>
      </c>
      <c r="F13" s="44">
        <f t="shared" si="0"/>
        <v>0.45806062672071174</v>
      </c>
      <c r="H13" s="9">
        <v>134600353506</v>
      </c>
      <c r="J13" s="44">
        <f t="shared" si="1"/>
        <v>0.45806062672071174</v>
      </c>
    </row>
    <row r="14" spans="1:10" ht="21.75" customHeight="1" x14ac:dyDescent="0.2">
      <c r="A14" s="82" t="s">
        <v>289</v>
      </c>
      <c r="B14" s="82"/>
      <c r="D14" s="9">
        <v>4968</v>
      </c>
      <c r="F14" s="44">
        <f t="shared" si="0"/>
        <v>1.6906680660738798E-8</v>
      </c>
      <c r="H14" s="9">
        <v>4968</v>
      </c>
      <c r="J14" s="44">
        <f t="shared" si="1"/>
        <v>1.6906680660738798E-8</v>
      </c>
    </row>
    <row r="15" spans="1:10" ht="21.75" customHeight="1" x14ac:dyDescent="0.2">
      <c r="A15" s="82" t="s">
        <v>291</v>
      </c>
      <c r="B15" s="82"/>
      <c r="D15" s="9">
        <v>8855</v>
      </c>
      <c r="F15" s="44">
        <f t="shared" si="0"/>
        <v>3.0134592844372397E-8</v>
      </c>
      <c r="H15" s="9">
        <v>8855</v>
      </c>
      <c r="J15" s="44">
        <f t="shared" si="1"/>
        <v>3.0134592844372397E-8</v>
      </c>
    </row>
    <row r="16" spans="1:10" ht="21.75" customHeight="1" x14ac:dyDescent="0.2">
      <c r="A16" s="82" t="s">
        <v>290</v>
      </c>
      <c r="B16" s="82"/>
      <c r="D16" s="9">
        <v>999183555</v>
      </c>
      <c r="F16" s="44">
        <f t="shared" si="0"/>
        <v>3.4003376179240624E-3</v>
      </c>
      <c r="H16" s="9">
        <v>999183555</v>
      </c>
      <c r="J16" s="44">
        <f t="shared" si="1"/>
        <v>3.4003376179240624E-3</v>
      </c>
    </row>
    <row r="17" spans="1:10" ht="21.75" customHeight="1" thickBot="1" x14ac:dyDescent="0.25">
      <c r="A17" s="85" t="s">
        <v>73</v>
      </c>
      <c r="B17" s="85"/>
      <c r="D17" s="16">
        <v>293848337216</v>
      </c>
      <c r="F17" s="54">
        <f t="shared" si="0"/>
        <v>1</v>
      </c>
      <c r="H17" s="16">
        <v>293848337216</v>
      </c>
      <c r="J17" s="54">
        <f t="shared" si="1"/>
        <v>1</v>
      </c>
    </row>
    <row r="18" spans="1:10" ht="13.5" thickTop="1" x14ac:dyDescent="0.2"/>
  </sheetData>
  <autoFilter ref="A7:J17" xr:uid="{00000000-0001-0000-0C00-000000000000}">
    <filterColumn colId="0" showButton="0"/>
  </autoFilter>
  <mergeCells count="17">
    <mergeCell ref="A12:B12"/>
    <mergeCell ref="A13:B13"/>
    <mergeCell ref="A14:B14"/>
    <mergeCell ref="A15:B15"/>
    <mergeCell ref="A17:B17"/>
    <mergeCell ref="A16:B16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75" t="s">
        <v>0</v>
      </c>
      <c r="B1" s="75"/>
      <c r="C1" s="75"/>
      <c r="D1" s="75"/>
      <c r="E1" s="75"/>
      <c r="F1" s="75"/>
    </row>
    <row r="2" spans="1:6" ht="21.75" customHeight="1" x14ac:dyDescent="0.2">
      <c r="A2" s="75" t="s">
        <v>196</v>
      </c>
      <c r="B2" s="75"/>
      <c r="C2" s="75"/>
      <c r="D2" s="75"/>
      <c r="E2" s="75"/>
      <c r="F2" s="75"/>
    </row>
    <row r="3" spans="1:6" ht="21.75" customHeight="1" x14ac:dyDescent="0.2">
      <c r="A3" s="75" t="s">
        <v>2</v>
      </c>
      <c r="B3" s="75"/>
      <c r="C3" s="75"/>
      <c r="D3" s="75"/>
      <c r="E3" s="75"/>
      <c r="F3" s="75"/>
    </row>
    <row r="4" spans="1:6" ht="14.45" customHeight="1" x14ac:dyDescent="0.2"/>
    <row r="5" spans="1:6" ht="29.1" customHeight="1" x14ac:dyDescent="0.2">
      <c r="A5" s="1" t="s">
        <v>243</v>
      </c>
      <c r="B5" s="77" t="s">
        <v>211</v>
      </c>
      <c r="C5" s="77"/>
      <c r="D5" s="77"/>
      <c r="E5" s="77"/>
      <c r="F5" s="77"/>
    </row>
    <row r="6" spans="1:6" ht="14.45" customHeight="1" x14ac:dyDescent="0.2">
      <c r="D6" s="2" t="s">
        <v>215</v>
      </c>
      <c r="F6" s="2" t="s">
        <v>9</v>
      </c>
    </row>
    <row r="7" spans="1:6" ht="14.45" customHeight="1" x14ac:dyDescent="0.2">
      <c r="A7" s="78" t="s">
        <v>211</v>
      </c>
      <c r="B7" s="78"/>
      <c r="D7" s="4" t="s">
        <v>193</v>
      </c>
      <c r="F7" s="4" t="s">
        <v>193</v>
      </c>
    </row>
    <row r="8" spans="1:6" ht="21.75" customHeight="1" x14ac:dyDescent="0.2">
      <c r="A8" s="80" t="s">
        <v>211</v>
      </c>
      <c r="B8" s="80"/>
      <c r="D8" s="6">
        <v>2233894460</v>
      </c>
      <c r="F8" s="6">
        <v>2233894460</v>
      </c>
    </row>
    <row r="9" spans="1:6" ht="21.75" customHeight="1" x14ac:dyDescent="0.2">
      <c r="A9" s="82" t="s">
        <v>244</v>
      </c>
      <c r="B9" s="82"/>
      <c r="D9" s="9">
        <v>892046226</v>
      </c>
      <c r="F9" s="9">
        <v>892046226</v>
      </c>
    </row>
    <row r="10" spans="1:6" ht="21.75" customHeight="1" x14ac:dyDescent="0.2">
      <c r="A10" s="84" t="s">
        <v>245</v>
      </c>
      <c r="B10" s="84"/>
      <c r="D10" s="13">
        <v>86919151</v>
      </c>
      <c r="F10" s="13">
        <v>86919151</v>
      </c>
    </row>
    <row r="11" spans="1:6" ht="21.75" customHeight="1" x14ac:dyDescent="0.2">
      <c r="A11" s="85" t="s">
        <v>73</v>
      </c>
      <c r="B11" s="85"/>
      <c r="D11" s="16">
        <v>3212859837</v>
      </c>
      <c r="F11" s="16">
        <v>3212859837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</row>
    <row r="2" spans="1:19" ht="21.75" customHeight="1" x14ac:dyDescent="0.2">
      <c r="A2" s="75" t="s">
        <v>196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</row>
    <row r="3" spans="1:19" ht="21.75" customHeight="1" x14ac:dyDescent="0.2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</row>
    <row r="4" spans="1:19" ht="14.45" customHeight="1" x14ac:dyDescent="0.2"/>
    <row r="5" spans="1:19" ht="14.45" customHeight="1" x14ac:dyDescent="0.2">
      <c r="A5" s="77" t="s">
        <v>218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</row>
    <row r="6" spans="1:19" ht="14.45" customHeight="1" x14ac:dyDescent="0.2">
      <c r="A6" s="78" t="s">
        <v>75</v>
      </c>
      <c r="C6" s="78" t="s">
        <v>246</v>
      </c>
      <c r="D6" s="78"/>
      <c r="E6" s="78"/>
      <c r="F6" s="78"/>
      <c r="G6" s="78"/>
      <c r="I6" s="78" t="s">
        <v>215</v>
      </c>
      <c r="J6" s="78"/>
      <c r="K6" s="78"/>
      <c r="L6" s="78"/>
      <c r="M6" s="78"/>
      <c r="O6" s="78" t="s">
        <v>216</v>
      </c>
      <c r="P6" s="78"/>
      <c r="Q6" s="78"/>
      <c r="R6" s="78"/>
      <c r="S6" s="78"/>
    </row>
    <row r="7" spans="1:19" ht="29.1" customHeight="1" x14ac:dyDescent="0.2">
      <c r="A7" s="78"/>
      <c r="C7" s="19" t="s">
        <v>247</v>
      </c>
      <c r="D7" s="3"/>
      <c r="E7" s="19" t="s">
        <v>248</v>
      </c>
      <c r="F7" s="3"/>
      <c r="G7" s="19" t="s">
        <v>249</v>
      </c>
      <c r="I7" s="19" t="s">
        <v>250</v>
      </c>
      <c r="J7" s="3"/>
      <c r="K7" s="19" t="s">
        <v>251</v>
      </c>
      <c r="L7" s="3"/>
      <c r="M7" s="19" t="s">
        <v>252</v>
      </c>
      <c r="O7" s="19" t="s">
        <v>250</v>
      </c>
      <c r="P7" s="3"/>
      <c r="Q7" s="19" t="s">
        <v>251</v>
      </c>
      <c r="R7" s="3"/>
      <c r="S7" s="19" t="s">
        <v>252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21.75" customHeight="1" x14ac:dyDescent="0.2">
      <c r="A2" s="75" t="s">
        <v>196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 ht="21.75" customHeight="1" x14ac:dyDescent="0.2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1" ht="14.45" customHeight="1" x14ac:dyDescent="0.2"/>
    <row r="5" spans="1:11" ht="14.45" customHeight="1" x14ac:dyDescent="0.2">
      <c r="A5" s="77" t="s">
        <v>223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1" ht="14.45" customHeight="1" x14ac:dyDescent="0.2">
      <c r="I6" s="2" t="s">
        <v>215</v>
      </c>
      <c r="K6" s="2" t="s">
        <v>216</v>
      </c>
    </row>
    <row r="7" spans="1:11" ht="29.1" customHeight="1" x14ac:dyDescent="0.2">
      <c r="A7" s="2" t="s">
        <v>253</v>
      </c>
      <c r="C7" s="18" t="s">
        <v>254</v>
      </c>
      <c r="E7" s="18" t="s">
        <v>255</v>
      </c>
      <c r="G7" s="18" t="s">
        <v>256</v>
      </c>
      <c r="I7" s="19" t="s">
        <v>257</v>
      </c>
      <c r="K7" s="19" t="s">
        <v>257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28"/>
  <sheetViews>
    <sheetView rightToLeft="1" view="pageBreakPreview" topLeftCell="A4" zoomScaleNormal="100" zoomScaleSheetLayoutView="100" workbookViewId="0">
      <selection activeCell="C24" sqref="C24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7.5703125" bestFit="1" customWidth="1"/>
    <col min="11" max="11" width="1.28515625" customWidth="1"/>
    <col min="12" max="12" width="10.42578125" customWidth="1"/>
    <col min="13" max="13" width="1.28515625" customWidth="1"/>
    <col min="14" max="14" width="17.5703125" bestFit="1" customWidth="1"/>
    <col min="15" max="15" width="1.28515625" customWidth="1"/>
    <col min="16" max="16" width="17.5703125" bestFit="1" customWidth="1"/>
    <col min="17" max="17" width="1.28515625" customWidth="1"/>
    <col min="18" max="18" width="10.42578125" customWidth="1"/>
    <col min="19" max="19" width="1.28515625" customWidth="1"/>
    <col min="20" max="20" width="17.5703125" bestFit="1" customWidth="1"/>
    <col min="21" max="21" width="0.28515625" customWidth="1"/>
  </cols>
  <sheetData>
    <row r="1" spans="1:20" ht="29.1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</row>
    <row r="2" spans="1:20" ht="21.75" customHeight="1" x14ac:dyDescent="0.2">
      <c r="A2" s="75" t="s">
        <v>196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spans="1:20" ht="21.75" customHeight="1" x14ac:dyDescent="0.2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</row>
    <row r="4" spans="1:20" ht="14.45" customHeight="1" x14ac:dyDescent="0.2"/>
    <row r="5" spans="1:20" ht="14.45" customHeight="1" x14ac:dyDescent="0.2">
      <c r="A5" s="77" t="s">
        <v>258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</row>
    <row r="6" spans="1:20" ht="14.45" customHeight="1" x14ac:dyDescent="0.2">
      <c r="A6" s="78" t="s">
        <v>199</v>
      </c>
      <c r="J6" s="78" t="s">
        <v>215</v>
      </c>
      <c r="K6" s="78"/>
      <c r="L6" s="78"/>
      <c r="M6" s="78"/>
      <c r="N6" s="78"/>
      <c r="P6" s="78" t="s">
        <v>216</v>
      </c>
      <c r="Q6" s="78"/>
      <c r="R6" s="78"/>
      <c r="S6" s="78"/>
      <c r="T6" s="78"/>
    </row>
    <row r="7" spans="1:20" ht="29.1" customHeight="1" x14ac:dyDescent="0.2">
      <c r="A7" s="78"/>
      <c r="C7" s="18" t="s">
        <v>259</v>
      </c>
      <c r="E7" s="101" t="s">
        <v>118</v>
      </c>
      <c r="F7" s="101"/>
      <c r="H7" s="18" t="s">
        <v>260</v>
      </c>
      <c r="J7" s="19" t="s">
        <v>261</v>
      </c>
      <c r="K7" s="3"/>
      <c r="L7" s="19" t="s">
        <v>251</v>
      </c>
      <c r="M7" s="3"/>
      <c r="N7" s="19" t="s">
        <v>262</v>
      </c>
      <c r="P7" s="19" t="s">
        <v>261</v>
      </c>
      <c r="Q7" s="3"/>
      <c r="R7" s="19" t="s">
        <v>251</v>
      </c>
      <c r="S7" s="3"/>
      <c r="T7" s="19" t="s">
        <v>262</v>
      </c>
    </row>
    <row r="8" spans="1:20" ht="21.75" customHeight="1" x14ac:dyDescent="0.2">
      <c r="A8" s="5" t="s">
        <v>169</v>
      </c>
      <c r="C8" s="3"/>
      <c r="E8" s="5" t="s">
        <v>171</v>
      </c>
      <c r="F8" s="3"/>
      <c r="H8" s="7">
        <v>23</v>
      </c>
      <c r="J8" s="6">
        <v>39354295837</v>
      </c>
      <c r="L8" s="6">
        <v>0</v>
      </c>
      <c r="N8" s="6">
        <v>39354295837</v>
      </c>
      <c r="P8" s="6">
        <v>39354295837</v>
      </c>
      <c r="R8" s="6">
        <v>0</v>
      </c>
      <c r="T8" s="6">
        <v>39354295837</v>
      </c>
    </row>
    <row r="9" spans="1:20" ht="21.75" customHeight="1" x14ac:dyDescent="0.2">
      <c r="A9" s="8" t="s">
        <v>163</v>
      </c>
      <c r="E9" s="8" t="s">
        <v>165</v>
      </c>
      <c r="H9" s="10">
        <v>23</v>
      </c>
      <c r="J9" s="9">
        <v>40878992601</v>
      </c>
      <c r="L9" s="9">
        <v>0</v>
      </c>
      <c r="N9" s="9">
        <v>40878992601</v>
      </c>
      <c r="P9" s="9">
        <v>40878992601</v>
      </c>
      <c r="R9" s="9">
        <v>0</v>
      </c>
      <c r="T9" s="9">
        <v>40878992601</v>
      </c>
    </row>
    <row r="10" spans="1:20" ht="21.75" customHeight="1" x14ac:dyDescent="0.2">
      <c r="A10" s="8" t="s">
        <v>160</v>
      </c>
      <c r="E10" s="8" t="s">
        <v>162</v>
      </c>
      <c r="H10" s="10">
        <v>23</v>
      </c>
      <c r="J10" s="9">
        <v>168502805080</v>
      </c>
      <c r="L10" s="9">
        <v>0</v>
      </c>
      <c r="N10" s="9">
        <v>168502805080</v>
      </c>
      <c r="P10" s="9">
        <v>168502805080</v>
      </c>
      <c r="R10" s="9">
        <v>0</v>
      </c>
      <c r="T10" s="9">
        <v>168502805080</v>
      </c>
    </row>
    <row r="11" spans="1:20" ht="21.75" customHeight="1" x14ac:dyDescent="0.2">
      <c r="A11" s="8" t="s">
        <v>172</v>
      </c>
      <c r="E11" s="8" t="s">
        <v>175</v>
      </c>
      <c r="H11" s="10">
        <v>23</v>
      </c>
      <c r="J11" s="9">
        <v>42516107354</v>
      </c>
      <c r="L11" s="9">
        <v>0</v>
      </c>
      <c r="N11" s="9">
        <v>42516107354</v>
      </c>
      <c r="P11" s="9">
        <v>42516107354</v>
      </c>
      <c r="R11" s="9">
        <v>0</v>
      </c>
      <c r="T11" s="9">
        <v>42516107354</v>
      </c>
    </row>
    <row r="12" spans="1:20" ht="21.75" customHeight="1" x14ac:dyDescent="0.2">
      <c r="A12" s="8" t="s">
        <v>130</v>
      </c>
      <c r="E12" s="8" t="s">
        <v>132</v>
      </c>
      <c r="H12" s="10">
        <v>23</v>
      </c>
      <c r="J12" s="9">
        <v>34055414647</v>
      </c>
      <c r="L12" s="9">
        <v>0</v>
      </c>
      <c r="N12" s="9">
        <v>34055414647</v>
      </c>
      <c r="P12" s="9">
        <v>34055414647</v>
      </c>
      <c r="R12" s="9">
        <v>0</v>
      </c>
      <c r="T12" s="9">
        <v>34055414647</v>
      </c>
    </row>
    <row r="13" spans="1:20" ht="21.75" customHeight="1" x14ac:dyDescent="0.2">
      <c r="A13" s="8" t="s">
        <v>172</v>
      </c>
      <c r="E13" s="8" t="s">
        <v>175</v>
      </c>
      <c r="H13" s="10">
        <v>23</v>
      </c>
      <c r="J13" s="9">
        <v>44126272340</v>
      </c>
      <c r="L13" s="9">
        <v>0</v>
      </c>
      <c r="N13" s="9">
        <v>44126272340</v>
      </c>
      <c r="P13" s="9">
        <v>44126272340</v>
      </c>
      <c r="R13" s="9">
        <v>0</v>
      </c>
      <c r="T13" s="9">
        <v>44126272340</v>
      </c>
    </row>
    <row r="14" spans="1:20" ht="21.75" customHeight="1" x14ac:dyDescent="0.2">
      <c r="A14" s="8" t="s">
        <v>157</v>
      </c>
      <c r="E14" s="8" t="s">
        <v>159</v>
      </c>
      <c r="H14" s="10">
        <v>23</v>
      </c>
      <c r="J14" s="9">
        <v>37273435290</v>
      </c>
      <c r="L14" s="9">
        <v>0</v>
      </c>
      <c r="N14" s="9">
        <v>37273435290</v>
      </c>
      <c r="P14" s="9">
        <v>37273435290</v>
      </c>
      <c r="R14" s="9">
        <v>0</v>
      </c>
      <c r="T14" s="9">
        <v>37273435290</v>
      </c>
    </row>
    <row r="15" spans="1:20" ht="21.75" customHeight="1" x14ac:dyDescent="0.2">
      <c r="A15" s="8" t="s">
        <v>154</v>
      </c>
      <c r="E15" s="8" t="s">
        <v>156</v>
      </c>
      <c r="H15" s="10">
        <v>23</v>
      </c>
      <c r="J15" s="9">
        <v>10786651479</v>
      </c>
      <c r="L15" s="9">
        <v>0</v>
      </c>
      <c r="N15" s="9">
        <v>10786651479</v>
      </c>
      <c r="P15" s="9">
        <v>10786651479</v>
      </c>
      <c r="R15" s="9">
        <v>0</v>
      </c>
      <c r="T15" s="9">
        <v>10786651479</v>
      </c>
    </row>
    <row r="16" spans="1:20" ht="21.75" customHeight="1" x14ac:dyDescent="0.2">
      <c r="A16" s="8" t="s">
        <v>151</v>
      </c>
      <c r="E16" s="8" t="s">
        <v>153</v>
      </c>
      <c r="H16" s="10">
        <v>23</v>
      </c>
      <c r="J16" s="9">
        <v>16240733653</v>
      </c>
      <c r="L16" s="9">
        <v>0</v>
      </c>
      <c r="N16" s="9">
        <v>16240733653</v>
      </c>
      <c r="P16" s="9">
        <v>16240733653</v>
      </c>
      <c r="R16" s="9">
        <v>0</v>
      </c>
      <c r="T16" s="9">
        <v>16240733653</v>
      </c>
    </row>
    <row r="17" spans="1:20" ht="21.75" customHeight="1" x14ac:dyDescent="0.2">
      <c r="A17" s="8" t="s">
        <v>166</v>
      </c>
      <c r="E17" s="8" t="s">
        <v>168</v>
      </c>
      <c r="H17" s="10">
        <v>23</v>
      </c>
      <c r="J17" s="9">
        <v>4062101657</v>
      </c>
      <c r="L17" s="9">
        <v>0</v>
      </c>
      <c r="N17" s="9">
        <v>4062101657</v>
      </c>
      <c r="P17" s="9">
        <v>4062101657</v>
      </c>
      <c r="R17" s="9">
        <v>0</v>
      </c>
      <c r="T17" s="9">
        <v>4062101657</v>
      </c>
    </row>
    <row r="18" spans="1:20" ht="21.75" customHeight="1" x14ac:dyDescent="0.2">
      <c r="A18" s="8" t="s">
        <v>148</v>
      </c>
      <c r="E18" s="8" t="s">
        <v>150</v>
      </c>
      <c r="H18" s="10">
        <v>23</v>
      </c>
      <c r="J18" s="9">
        <v>12764205133</v>
      </c>
      <c r="L18" s="9">
        <v>0</v>
      </c>
      <c r="N18" s="9">
        <v>12764205133</v>
      </c>
      <c r="P18" s="9">
        <v>12764205133</v>
      </c>
      <c r="R18" s="9">
        <v>0</v>
      </c>
      <c r="T18" s="9">
        <v>12764205133</v>
      </c>
    </row>
    <row r="19" spans="1:20" ht="21.75" customHeight="1" x14ac:dyDescent="0.2">
      <c r="A19" s="8" t="s">
        <v>139</v>
      </c>
      <c r="E19" s="8" t="s">
        <v>141</v>
      </c>
      <c r="H19" s="10">
        <v>23</v>
      </c>
      <c r="J19" s="9">
        <v>19397722700</v>
      </c>
      <c r="L19" s="9">
        <v>0</v>
      </c>
      <c r="N19" s="9">
        <v>19397722700</v>
      </c>
      <c r="P19" s="9">
        <v>19397722700</v>
      </c>
      <c r="R19" s="9">
        <v>0</v>
      </c>
      <c r="T19" s="9">
        <v>19397722700</v>
      </c>
    </row>
    <row r="20" spans="1:20" ht="21.75" customHeight="1" x14ac:dyDescent="0.2">
      <c r="A20" s="8" t="s">
        <v>145</v>
      </c>
      <c r="E20" s="8" t="s">
        <v>147</v>
      </c>
      <c r="H20" s="10">
        <v>20.5</v>
      </c>
      <c r="J20" s="9">
        <v>4120939223</v>
      </c>
      <c r="L20" s="9">
        <v>0</v>
      </c>
      <c r="N20" s="9">
        <v>4120939223</v>
      </c>
      <c r="P20" s="9">
        <v>4120939223</v>
      </c>
      <c r="R20" s="9">
        <v>0</v>
      </c>
      <c r="T20" s="9">
        <v>4120939223</v>
      </c>
    </row>
    <row r="21" spans="1:20" ht="21.75" customHeight="1" x14ac:dyDescent="0.2">
      <c r="A21" s="8" t="s">
        <v>133</v>
      </c>
      <c r="E21" s="8" t="s">
        <v>135</v>
      </c>
      <c r="H21" s="10">
        <v>23</v>
      </c>
      <c r="J21" s="9">
        <v>60007576830</v>
      </c>
      <c r="L21" s="9">
        <v>0</v>
      </c>
      <c r="N21" s="9">
        <v>60007576830</v>
      </c>
      <c r="P21" s="9">
        <v>60007576830</v>
      </c>
      <c r="R21" s="9">
        <v>0</v>
      </c>
      <c r="T21" s="9">
        <v>60007576830</v>
      </c>
    </row>
    <row r="22" spans="1:20" ht="21.75" customHeight="1" x14ac:dyDescent="0.2">
      <c r="A22" s="8" t="s">
        <v>142</v>
      </c>
      <c r="E22" s="8" t="s">
        <v>144</v>
      </c>
      <c r="H22" s="10">
        <v>20.5</v>
      </c>
      <c r="J22" s="9">
        <v>10347282920</v>
      </c>
      <c r="L22" s="9">
        <v>0</v>
      </c>
      <c r="N22" s="9">
        <v>10347282920</v>
      </c>
      <c r="P22" s="9">
        <v>10347282920</v>
      </c>
      <c r="R22" s="9">
        <v>0</v>
      </c>
      <c r="T22" s="9">
        <v>10347282920</v>
      </c>
    </row>
    <row r="23" spans="1:20" ht="21.75" customHeight="1" x14ac:dyDescent="0.2">
      <c r="A23" s="8" t="s">
        <v>136</v>
      </c>
      <c r="E23" s="8" t="s">
        <v>138</v>
      </c>
      <c r="H23" s="10">
        <v>18</v>
      </c>
      <c r="J23" s="9">
        <v>12622308517</v>
      </c>
      <c r="L23" s="9">
        <v>0</v>
      </c>
      <c r="N23" s="9">
        <v>12622308517</v>
      </c>
      <c r="P23" s="9">
        <v>12622308517</v>
      </c>
      <c r="R23" s="9">
        <v>0</v>
      </c>
      <c r="T23" s="9">
        <v>12622308517</v>
      </c>
    </row>
    <row r="24" spans="1:20" ht="21.75" customHeight="1" x14ac:dyDescent="0.2">
      <c r="A24" s="8" t="s">
        <v>120</v>
      </c>
      <c r="E24" s="8" t="s">
        <v>123</v>
      </c>
      <c r="H24" s="10">
        <v>19</v>
      </c>
      <c r="J24" s="9">
        <v>177868196081</v>
      </c>
      <c r="L24" s="9">
        <v>0</v>
      </c>
      <c r="N24" s="9">
        <v>177868196081</v>
      </c>
      <c r="P24" s="9">
        <v>177868196081</v>
      </c>
      <c r="R24" s="9">
        <v>0</v>
      </c>
      <c r="T24" s="9">
        <v>177868196081</v>
      </c>
    </row>
    <row r="25" spans="1:20" ht="21.75" customHeight="1" x14ac:dyDescent="0.2">
      <c r="A25" s="8" t="s">
        <v>127</v>
      </c>
      <c r="E25" s="8" t="s">
        <v>129</v>
      </c>
      <c r="H25" s="10">
        <v>19</v>
      </c>
      <c r="J25" s="9">
        <v>41091386014</v>
      </c>
      <c r="L25" s="9">
        <v>0</v>
      </c>
      <c r="N25" s="9">
        <v>41091386014</v>
      </c>
      <c r="P25" s="9">
        <v>41091386014</v>
      </c>
      <c r="R25" s="9">
        <v>0</v>
      </c>
      <c r="T25" s="9">
        <v>41091386014</v>
      </c>
    </row>
    <row r="26" spans="1:20" ht="21.75" customHeight="1" x14ac:dyDescent="0.2">
      <c r="A26" s="8" t="s">
        <v>306</v>
      </c>
      <c r="E26" s="8"/>
      <c r="H26" s="10"/>
      <c r="J26" s="9">
        <v>3830229180</v>
      </c>
      <c r="L26" s="9"/>
      <c r="N26" s="9">
        <v>3830229180</v>
      </c>
      <c r="P26" s="9">
        <v>3830229180</v>
      </c>
      <c r="R26" s="9"/>
      <c r="T26" s="9">
        <v>3830229180</v>
      </c>
    </row>
    <row r="27" spans="1:20" ht="21.75" customHeight="1" thickBot="1" x14ac:dyDescent="0.25">
      <c r="A27" s="53" t="s">
        <v>73</v>
      </c>
      <c r="C27" s="9"/>
      <c r="E27" s="9"/>
      <c r="H27" s="9"/>
      <c r="J27" s="74">
        <f>SUM(J8:J26)</f>
        <v>779846656536</v>
      </c>
      <c r="L27" s="74">
        <v>0</v>
      </c>
      <c r="N27" s="74">
        <f>SUM(N8:N26)</f>
        <v>779846656536</v>
      </c>
      <c r="P27" s="74">
        <f>SUM(P8:P26)</f>
        <v>779846656536</v>
      </c>
      <c r="R27" s="74">
        <v>0</v>
      </c>
      <c r="T27" s="74">
        <f>SUM(T8:T26)</f>
        <v>779846656536</v>
      </c>
    </row>
    <row r="28" spans="1:20" ht="13.5" thickTop="1" x14ac:dyDescent="0.2"/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scale="68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8"/>
  <sheetViews>
    <sheetView rightToLeft="1" workbookViewId="0">
      <selection activeCell="A17" sqref="A5:M17"/>
    </sheetView>
  </sheetViews>
  <sheetFormatPr defaultRowHeight="12.75" x14ac:dyDescent="0.2"/>
  <cols>
    <col min="1" max="1" width="9.7109375" bestFit="1" customWidth="1"/>
    <col min="2" max="2" width="1.28515625" customWidth="1"/>
    <col min="3" max="3" width="16" bestFit="1" customWidth="1"/>
    <col min="4" max="4" width="1.28515625" customWidth="1"/>
    <col min="5" max="5" width="13.85546875" bestFit="1" customWidth="1"/>
    <col min="6" max="6" width="1.28515625" customWidth="1"/>
    <col min="7" max="7" width="15.5703125" customWidth="1"/>
    <col min="8" max="8" width="1.28515625" customWidth="1"/>
    <col min="9" max="9" width="16" bestFit="1" customWidth="1"/>
    <col min="10" max="10" width="1.28515625" customWidth="1"/>
    <col min="11" max="11" width="13.85546875" bestFit="1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ht="21.75" customHeight="1" x14ac:dyDescent="0.2">
      <c r="A2" s="75" t="s">
        <v>196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21.75" customHeight="1" x14ac:dyDescent="0.2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3" ht="14.45" customHeight="1" x14ac:dyDescent="0.2"/>
    <row r="5" spans="1:13" ht="14.45" customHeight="1" x14ac:dyDescent="0.2">
      <c r="A5" s="77" t="s">
        <v>263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</row>
    <row r="6" spans="1:13" ht="14.45" customHeight="1" x14ac:dyDescent="0.2">
      <c r="A6" s="78" t="s">
        <v>199</v>
      </c>
      <c r="C6" s="78" t="s">
        <v>215</v>
      </c>
      <c r="D6" s="78"/>
      <c r="E6" s="78"/>
      <c r="F6" s="78"/>
      <c r="G6" s="78"/>
      <c r="I6" s="78" t="s">
        <v>216</v>
      </c>
      <c r="J6" s="78"/>
      <c r="K6" s="78"/>
      <c r="L6" s="78"/>
      <c r="M6" s="78"/>
    </row>
    <row r="7" spans="1:13" ht="29.1" customHeight="1" x14ac:dyDescent="0.2">
      <c r="A7" s="78"/>
      <c r="C7" s="19" t="s">
        <v>261</v>
      </c>
      <c r="D7" s="3"/>
      <c r="E7" s="19" t="s">
        <v>251</v>
      </c>
      <c r="F7" s="3"/>
      <c r="G7" s="19" t="s">
        <v>262</v>
      </c>
      <c r="I7" s="19" t="s">
        <v>261</v>
      </c>
      <c r="J7" s="3"/>
      <c r="K7" s="19" t="s">
        <v>251</v>
      </c>
      <c r="L7" s="3"/>
      <c r="M7" s="19" t="s">
        <v>262</v>
      </c>
    </row>
    <row r="8" spans="1:13" ht="21.75" customHeight="1" x14ac:dyDescent="0.2">
      <c r="A8" s="5" t="s">
        <v>283</v>
      </c>
      <c r="C8" s="6">
        <v>30720228756</v>
      </c>
      <c r="E8" s="6">
        <v>197229339</v>
      </c>
      <c r="G8" s="6">
        <v>30522999417</v>
      </c>
      <c r="I8" s="6">
        <v>30720228756</v>
      </c>
      <c r="K8" s="6">
        <v>197229339</v>
      </c>
      <c r="M8" s="6">
        <v>30522999417</v>
      </c>
    </row>
    <row r="9" spans="1:13" ht="21.75" customHeight="1" x14ac:dyDescent="0.2">
      <c r="A9" s="8" t="s">
        <v>284</v>
      </c>
      <c r="C9" s="9">
        <v>99849243946</v>
      </c>
      <c r="E9" s="9">
        <v>1320842097</v>
      </c>
      <c r="G9" s="9">
        <v>98528401849</v>
      </c>
      <c r="I9" s="9">
        <v>99849243946</v>
      </c>
      <c r="K9" s="9">
        <v>1320842097</v>
      </c>
      <c r="M9" s="9">
        <v>98528401849</v>
      </c>
    </row>
    <row r="10" spans="1:13" ht="21.75" customHeight="1" x14ac:dyDescent="0.2">
      <c r="A10" s="8" t="s">
        <v>285</v>
      </c>
      <c r="C10" s="9">
        <v>1453180</v>
      </c>
      <c r="E10" s="9">
        <v>0</v>
      </c>
      <c r="G10" s="9">
        <v>1453180</v>
      </c>
      <c r="I10" s="9">
        <v>1453180</v>
      </c>
      <c r="K10" s="9">
        <v>0</v>
      </c>
      <c r="M10" s="9">
        <v>1453180</v>
      </c>
    </row>
    <row r="11" spans="1:13" ht="21.75" customHeight="1" x14ac:dyDescent="0.2">
      <c r="A11" s="8" t="s">
        <v>286</v>
      </c>
      <c r="C11" s="9">
        <v>27677814616</v>
      </c>
      <c r="E11" s="9">
        <v>115900331</v>
      </c>
      <c r="G11" s="9">
        <v>27561914285</v>
      </c>
      <c r="I11" s="9">
        <v>27677814616</v>
      </c>
      <c r="K11" s="9">
        <v>115900331</v>
      </c>
      <c r="M11" s="9">
        <v>27561914285</v>
      </c>
    </row>
    <row r="12" spans="1:13" ht="21.75" customHeight="1" x14ac:dyDescent="0.2">
      <c r="A12" s="8" t="s">
        <v>287</v>
      </c>
      <c r="C12" s="9">
        <v>45834</v>
      </c>
      <c r="E12" s="9">
        <v>0</v>
      </c>
      <c r="G12" s="9">
        <v>45834</v>
      </c>
      <c r="I12" s="9">
        <v>45834</v>
      </c>
      <c r="K12" s="9">
        <v>0</v>
      </c>
      <c r="M12" s="9">
        <v>45834</v>
      </c>
    </row>
    <row r="13" spans="1:13" ht="21.75" customHeight="1" x14ac:dyDescent="0.2">
      <c r="A13" s="8" t="s">
        <v>288</v>
      </c>
      <c r="C13" s="9">
        <v>134600353506</v>
      </c>
      <c r="E13" s="9">
        <v>671489578</v>
      </c>
      <c r="G13" s="9">
        <v>133928863928</v>
      </c>
      <c r="I13" s="9">
        <v>134600353506</v>
      </c>
      <c r="K13" s="9">
        <v>671489578</v>
      </c>
      <c r="M13" s="9">
        <v>133928863928</v>
      </c>
    </row>
    <row r="14" spans="1:13" ht="21.75" customHeight="1" x14ac:dyDescent="0.2">
      <c r="A14" s="8" t="s">
        <v>289</v>
      </c>
      <c r="C14" s="9">
        <v>4968</v>
      </c>
      <c r="E14" s="9">
        <v>0</v>
      </c>
      <c r="G14" s="9">
        <v>4968</v>
      </c>
      <c r="I14" s="9">
        <v>4968</v>
      </c>
      <c r="K14" s="9">
        <v>0</v>
      </c>
      <c r="M14" s="9">
        <v>4968</v>
      </c>
    </row>
    <row r="15" spans="1:13" ht="21.75" customHeight="1" x14ac:dyDescent="0.2">
      <c r="A15" s="8" t="s">
        <v>291</v>
      </c>
      <c r="C15" s="9">
        <v>8855</v>
      </c>
      <c r="E15" s="9">
        <v>0</v>
      </c>
      <c r="G15" s="9">
        <v>8855</v>
      </c>
      <c r="I15" s="9">
        <v>8855</v>
      </c>
      <c r="K15" s="9">
        <v>0</v>
      </c>
      <c r="M15" s="9">
        <v>8855</v>
      </c>
    </row>
    <row r="16" spans="1:13" ht="21.75" customHeight="1" x14ac:dyDescent="0.2">
      <c r="A16" s="8" t="s">
        <v>290</v>
      </c>
      <c r="C16" s="9">
        <v>999183555</v>
      </c>
      <c r="E16" s="9">
        <v>908021</v>
      </c>
      <c r="G16" s="9">
        <v>998275534</v>
      </c>
      <c r="I16" s="9">
        <v>999183555</v>
      </c>
      <c r="K16" s="9">
        <v>908021</v>
      </c>
      <c r="M16" s="9">
        <v>998275534</v>
      </c>
    </row>
    <row r="17" spans="1:13" ht="21.75" customHeight="1" thickBot="1" x14ac:dyDescent="0.25">
      <c r="A17" s="15" t="s">
        <v>73</v>
      </c>
      <c r="C17" s="16">
        <v>293848337216</v>
      </c>
      <c r="E17" s="16">
        <v>2306369366</v>
      </c>
      <c r="G17" s="16">
        <v>291541967850</v>
      </c>
      <c r="I17" s="16">
        <v>293848337216</v>
      </c>
      <c r="K17" s="16">
        <v>2306369366</v>
      </c>
      <c r="M17" s="16">
        <v>291541967850</v>
      </c>
    </row>
    <row r="18" spans="1:13" ht="13.5" thickTop="1" x14ac:dyDescent="0.2"/>
  </sheetData>
  <autoFilter ref="A6:M17" xr:uid="{00000000-0001-0000-1100-000000000000}">
    <filterColumn colId="2" showButton="0"/>
    <filterColumn colId="3" showButton="0"/>
    <filterColumn colId="4" showButton="0"/>
    <filterColumn colId="5" showButton="0"/>
    <filterColumn colId="8" showButton="0"/>
    <filterColumn colId="9" showButton="0"/>
    <filterColumn colId="10" showButton="0"/>
    <filterColumn colId="11" showButton="0"/>
  </autoFilter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2"/>
  <sheetViews>
    <sheetView rightToLeft="1" workbookViewId="0">
      <selection activeCell="Q12" sqref="Q12:R12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6.7109375" bestFit="1" customWidth="1"/>
    <col min="6" max="6" width="1.28515625" customWidth="1"/>
    <col min="7" max="7" width="16.85546875" bestFit="1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6.7109375" bestFit="1" customWidth="1"/>
    <col min="14" max="14" width="1.28515625" customWidth="1"/>
    <col min="15" max="15" width="16.855468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1:18" ht="21.75" customHeight="1" x14ac:dyDescent="0.2">
      <c r="A2" s="75" t="s">
        <v>196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spans="1:18" ht="21.75" customHeight="1" x14ac:dyDescent="0.2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spans="1:18" ht="14.45" customHeight="1" x14ac:dyDescent="0.2"/>
    <row r="5" spans="1:18" ht="14.45" customHeight="1" x14ac:dyDescent="0.2">
      <c r="A5" s="77" t="s">
        <v>264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</row>
    <row r="6" spans="1:18" ht="14.45" customHeight="1" x14ac:dyDescent="0.2">
      <c r="A6" s="78" t="s">
        <v>199</v>
      </c>
      <c r="C6" s="78" t="s">
        <v>215</v>
      </c>
      <c r="D6" s="78"/>
      <c r="E6" s="78"/>
      <c r="F6" s="78"/>
      <c r="G6" s="78"/>
      <c r="H6" s="78"/>
      <c r="I6" s="78"/>
      <c r="K6" s="78" t="s">
        <v>216</v>
      </c>
      <c r="L6" s="78"/>
      <c r="M6" s="78"/>
      <c r="N6" s="78"/>
      <c r="O6" s="78"/>
      <c r="P6" s="78"/>
      <c r="Q6" s="78"/>
      <c r="R6" s="78"/>
    </row>
    <row r="7" spans="1:18" ht="29.1" customHeight="1" x14ac:dyDescent="0.2">
      <c r="A7" s="78"/>
      <c r="C7" s="19" t="s">
        <v>13</v>
      </c>
      <c r="D7" s="3"/>
      <c r="E7" s="19" t="s">
        <v>265</v>
      </c>
      <c r="F7" s="3"/>
      <c r="G7" s="19" t="s">
        <v>266</v>
      </c>
      <c r="H7" s="3"/>
      <c r="I7" s="19" t="s">
        <v>267</v>
      </c>
      <c r="K7" s="19" t="s">
        <v>13</v>
      </c>
      <c r="L7" s="3"/>
      <c r="M7" s="19" t="s">
        <v>265</v>
      </c>
      <c r="N7" s="3"/>
      <c r="O7" s="19" t="s">
        <v>266</v>
      </c>
      <c r="P7" s="3"/>
      <c r="Q7" s="102" t="s">
        <v>267</v>
      </c>
      <c r="R7" s="102"/>
    </row>
    <row r="8" spans="1:18" ht="21.75" customHeight="1" x14ac:dyDescent="0.2">
      <c r="A8" s="5" t="s">
        <v>105</v>
      </c>
      <c r="C8" s="6">
        <v>1075000</v>
      </c>
      <c r="E8" s="24">
        <v>138892289362</v>
      </c>
      <c r="F8" s="25"/>
      <c r="G8" s="24">
        <v>139528614500</v>
      </c>
      <c r="H8" s="25"/>
      <c r="I8" s="24">
        <v>-636325138</v>
      </c>
      <c r="K8" s="6">
        <v>1075000</v>
      </c>
      <c r="M8" s="24">
        <v>138892289362</v>
      </c>
      <c r="N8" s="25"/>
      <c r="O8" s="24">
        <v>139528614500</v>
      </c>
      <c r="P8" s="25"/>
      <c r="Q8" s="89">
        <v>-636325138</v>
      </c>
      <c r="R8" s="89"/>
    </row>
    <row r="9" spans="1:18" ht="21.75" customHeight="1" x14ac:dyDescent="0.2">
      <c r="A9" s="8" t="s">
        <v>109</v>
      </c>
      <c r="C9" s="9">
        <v>49480</v>
      </c>
      <c r="E9" s="26">
        <v>24168476901</v>
      </c>
      <c r="F9" s="25"/>
      <c r="G9" s="26">
        <v>24201773779</v>
      </c>
      <c r="H9" s="25"/>
      <c r="I9" s="26">
        <v>-33296878</v>
      </c>
      <c r="K9" s="9">
        <v>49480</v>
      </c>
      <c r="M9" s="26">
        <v>24168476901</v>
      </c>
      <c r="N9" s="25"/>
      <c r="O9" s="26">
        <v>24201773779</v>
      </c>
      <c r="P9" s="25"/>
      <c r="Q9" s="90">
        <v>-33296878</v>
      </c>
      <c r="R9" s="90"/>
    </row>
    <row r="10" spans="1:18" ht="21.75" customHeight="1" x14ac:dyDescent="0.2">
      <c r="A10" s="8" t="s">
        <v>106</v>
      </c>
      <c r="C10" s="9">
        <v>850000</v>
      </c>
      <c r="E10" s="26">
        <v>49360681960</v>
      </c>
      <c r="F10" s="25"/>
      <c r="G10" s="26">
        <v>52494980280</v>
      </c>
      <c r="H10" s="25"/>
      <c r="I10" s="26">
        <v>-3134298320</v>
      </c>
      <c r="K10" s="9">
        <v>850000</v>
      </c>
      <c r="M10" s="26">
        <v>49360681960</v>
      </c>
      <c r="N10" s="25"/>
      <c r="O10" s="26">
        <v>52494980280</v>
      </c>
      <c r="P10" s="25"/>
      <c r="Q10" s="90">
        <v>-3134298320</v>
      </c>
      <c r="R10" s="90"/>
    </row>
    <row r="11" spans="1:18" ht="21.75" customHeight="1" x14ac:dyDescent="0.2">
      <c r="A11" s="11" t="s">
        <v>108</v>
      </c>
      <c r="C11" s="9">
        <v>19026</v>
      </c>
      <c r="E11" s="27">
        <v>23981582621</v>
      </c>
      <c r="F11" s="25"/>
      <c r="G11" s="27">
        <v>24134024376</v>
      </c>
      <c r="H11" s="25"/>
      <c r="I11" s="27">
        <v>-152441755</v>
      </c>
      <c r="K11" s="9">
        <v>19026</v>
      </c>
      <c r="M11" s="27">
        <v>23981582621</v>
      </c>
      <c r="N11" s="25"/>
      <c r="O11" s="27">
        <v>24134024376</v>
      </c>
      <c r="P11" s="25"/>
      <c r="Q11" s="91">
        <v>-152441755</v>
      </c>
      <c r="R11" s="91"/>
    </row>
    <row r="12" spans="1:18" ht="21.75" customHeight="1" x14ac:dyDescent="0.2">
      <c r="A12" s="15" t="s">
        <v>73</v>
      </c>
      <c r="C12" s="9"/>
      <c r="E12" s="45">
        <v>236403030844</v>
      </c>
      <c r="F12" s="25"/>
      <c r="G12" s="45">
        <v>240359392935</v>
      </c>
      <c r="H12" s="25"/>
      <c r="I12" s="45">
        <v>-3956362091</v>
      </c>
      <c r="K12" s="9"/>
      <c r="M12" s="45">
        <v>236403030844</v>
      </c>
      <c r="N12" s="25"/>
      <c r="O12" s="45">
        <v>240359392935</v>
      </c>
      <c r="P12" s="25"/>
      <c r="Q12" s="103">
        <v>-3956362091</v>
      </c>
      <c r="R12" s="103"/>
    </row>
  </sheetData>
  <mergeCells count="13"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76"/>
  <sheetViews>
    <sheetView rightToLeft="1" view="pageBreakPreview" topLeftCell="F1" zoomScaleNormal="100" zoomScaleSheetLayoutView="100" workbookViewId="0">
      <pane ySplit="8" topLeftCell="A51" activePane="bottomLeft" state="frozen"/>
      <selection pane="bottomLeft" activeCell="AG57" sqref="AG57:AK66"/>
    </sheetView>
  </sheetViews>
  <sheetFormatPr defaultRowHeight="12.75" x14ac:dyDescent="0.2"/>
  <cols>
    <col min="1" max="1" width="3.7109375" bestFit="1" customWidth="1"/>
    <col min="2" max="2" width="2.5703125" customWidth="1"/>
    <col min="3" max="3" width="23.42578125" customWidth="1"/>
    <col min="4" max="5" width="1.28515625" customWidth="1"/>
    <col min="6" max="6" width="13.42578125" bestFit="1" customWidth="1"/>
    <col min="7" max="7" width="1.28515625" customWidth="1"/>
    <col min="8" max="8" width="19.140625" bestFit="1" customWidth="1"/>
    <col min="9" max="9" width="1.28515625" customWidth="1"/>
    <col min="10" max="10" width="18.7109375" bestFit="1" customWidth="1"/>
    <col min="11" max="11" width="1.28515625" customWidth="1"/>
    <col min="12" max="12" width="9.140625" bestFit="1" customWidth="1"/>
    <col min="13" max="13" width="1.28515625" customWidth="1"/>
    <col min="14" max="14" width="14.140625" bestFit="1" customWidth="1"/>
    <col min="15" max="15" width="1.28515625" customWidth="1"/>
    <col min="16" max="16" width="6.140625" bestFit="1" customWidth="1"/>
    <col min="17" max="17" width="1.28515625" customWidth="1"/>
    <col min="18" max="18" width="10.5703125" bestFit="1" customWidth="1"/>
    <col min="19" max="19" width="1.28515625" customWidth="1"/>
    <col min="20" max="20" width="13.42578125" bestFit="1" customWidth="1"/>
    <col min="21" max="21" width="1.28515625" customWidth="1"/>
    <col min="22" max="22" width="17.5703125" bestFit="1" customWidth="1"/>
    <col min="23" max="23" width="1.28515625" customWidth="1"/>
    <col min="24" max="24" width="19.140625" bestFit="1" customWidth="1"/>
    <col min="25" max="25" width="1.28515625" customWidth="1"/>
    <col min="26" max="26" width="18.7109375" bestFit="1" customWidth="1"/>
    <col min="27" max="27" width="1.28515625" customWidth="1"/>
    <col min="28" max="28" width="19.85546875" bestFit="1" customWidth="1"/>
    <col min="29" max="29" width="0.28515625" customWidth="1"/>
    <col min="33" max="33" width="39.140625" bestFit="1" customWidth="1"/>
    <col min="34" max="34" width="17.5703125" bestFit="1" customWidth="1"/>
    <col min="35" max="35" width="16.42578125" bestFit="1" customWidth="1"/>
    <col min="36" max="36" width="17.5703125" bestFit="1" customWidth="1"/>
    <col min="37" max="37" width="16.42578125" bestFit="1" customWidth="1"/>
  </cols>
  <sheetData>
    <row r="1" spans="1:28" ht="29.1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</row>
    <row r="2" spans="1:28" ht="21.75" customHeight="1" x14ac:dyDescent="0.2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</row>
    <row r="3" spans="1:28" ht="21.75" customHeight="1" x14ac:dyDescent="0.2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</row>
    <row r="4" spans="1:28" ht="14.45" customHeight="1" x14ac:dyDescent="0.2">
      <c r="A4" s="1" t="s">
        <v>3</v>
      </c>
      <c r="B4" s="77" t="s">
        <v>4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</row>
    <row r="5" spans="1:28" ht="14.45" customHeight="1" x14ac:dyDescent="0.2">
      <c r="A5" s="77" t="s">
        <v>5</v>
      </c>
      <c r="B5" s="77"/>
      <c r="C5" s="77" t="s">
        <v>6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</row>
    <row r="6" spans="1:28" ht="14.45" customHeight="1" x14ac:dyDescent="0.2">
      <c r="F6" s="78" t="s">
        <v>7</v>
      </c>
      <c r="G6" s="78"/>
      <c r="H6" s="78"/>
      <c r="I6" s="78"/>
      <c r="J6" s="78"/>
      <c r="L6" s="78" t="s">
        <v>8</v>
      </c>
      <c r="M6" s="78"/>
      <c r="N6" s="78"/>
      <c r="O6" s="78"/>
      <c r="P6" s="78"/>
      <c r="Q6" s="78"/>
      <c r="R6" s="78"/>
      <c r="T6" s="78" t="s">
        <v>9</v>
      </c>
      <c r="U6" s="78"/>
      <c r="V6" s="78"/>
      <c r="W6" s="78"/>
      <c r="X6" s="78"/>
      <c r="Y6" s="78"/>
      <c r="Z6" s="78"/>
      <c r="AA6" s="78"/>
      <c r="AB6" s="78"/>
    </row>
    <row r="7" spans="1:28" ht="14.45" customHeight="1" x14ac:dyDescent="0.2">
      <c r="F7" s="3"/>
      <c r="G7" s="3"/>
      <c r="H7" s="3"/>
      <c r="I7" s="3"/>
      <c r="J7" s="3"/>
      <c r="L7" s="79" t="s">
        <v>10</v>
      </c>
      <c r="M7" s="79"/>
      <c r="N7" s="79"/>
      <c r="O7" s="3"/>
      <c r="P7" s="79" t="s">
        <v>11</v>
      </c>
      <c r="Q7" s="79"/>
      <c r="R7" s="79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78" t="s">
        <v>12</v>
      </c>
      <c r="B8" s="78"/>
      <c r="C8" s="78"/>
      <c r="E8" s="78" t="s">
        <v>13</v>
      </c>
      <c r="F8" s="78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80" t="s">
        <v>19</v>
      </c>
      <c r="B9" s="80"/>
      <c r="C9" s="80"/>
      <c r="E9" s="81">
        <v>1675000</v>
      </c>
      <c r="F9" s="81"/>
      <c r="H9" s="6">
        <v>7056959388</v>
      </c>
      <c r="J9" s="6">
        <v>6902502994.25</v>
      </c>
      <c r="L9" s="6">
        <v>0</v>
      </c>
      <c r="N9" s="6">
        <v>0</v>
      </c>
      <c r="P9" s="6">
        <v>0</v>
      </c>
      <c r="R9" s="6">
        <v>0</v>
      </c>
      <c r="T9" s="6">
        <v>1675000</v>
      </c>
      <c r="V9" s="6">
        <v>4153</v>
      </c>
      <c r="X9" s="6">
        <v>7056959388</v>
      </c>
      <c r="Z9" s="6">
        <v>6902502994.25</v>
      </c>
      <c r="AB9" s="7">
        <v>0.02</v>
      </c>
    </row>
    <row r="10" spans="1:28" ht="21.75" customHeight="1" x14ac:dyDescent="0.2">
      <c r="A10" s="82" t="s">
        <v>20</v>
      </c>
      <c r="B10" s="82"/>
      <c r="C10" s="82"/>
      <c r="E10" s="83">
        <v>151044394</v>
      </c>
      <c r="F10" s="83"/>
      <c r="H10" s="9">
        <v>149311931100</v>
      </c>
      <c r="J10" s="9">
        <v>130842464588.414</v>
      </c>
      <c r="L10" s="9">
        <v>0</v>
      </c>
      <c r="N10" s="9">
        <v>0</v>
      </c>
      <c r="P10" s="9">
        <v>0</v>
      </c>
      <c r="R10" s="9">
        <v>0</v>
      </c>
      <c r="T10" s="9">
        <v>151044394</v>
      </c>
      <c r="V10" s="9">
        <v>873</v>
      </c>
      <c r="X10" s="9">
        <v>149311931100</v>
      </c>
      <c r="Z10" s="9">
        <v>130842464588.414</v>
      </c>
      <c r="AB10" s="10">
        <v>0.31</v>
      </c>
    </row>
    <row r="11" spans="1:28" ht="21.75" customHeight="1" x14ac:dyDescent="0.2">
      <c r="A11" s="82" t="s">
        <v>21</v>
      </c>
      <c r="B11" s="82"/>
      <c r="C11" s="82"/>
      <c r="E11" s="83">
        <v>42812336</v>
      </c>
      <c r="F11" s="83"/>
      <c r="H11" s="9">
        <v>91078643816</v>
      </c>
      <c r="J11" s="9">
        <v>132117143558.85899</v>
      </c>
      <c r="L11" s="9">
        <v>0</v>
      </c>
      <c r="N11" s="9">
        <v>0</v>
      </c>
      <c r="P11" s="9">
        <v>0</v>
      </c>
      <c r="R11" s="9">
        <v>0</v>
      </c>
      <c r="T11" s="9">
        <v>42812336</v>
      </c>
      <c r="V11" s="9">
        <v>3110</v>
      </c>
      <c r="X11" s="9">
        <v>91078643816</v>
      </c>
      <c r="Z11" s="9">
        <v>132117143558.85899</v>
      </c>
      <c r="AB11" s="10">
        <v>0.32</v>
      </c>
    </row>
    <row r="12" spans="1:28" ht="21.75" customHeight="1" x14ac:dyDescent="0.2">
      <c r="A12" s="82" t="s">
        <v>22</v>
      </c>
      <c r="B12" s="82"/>
      <c r="C12" s="82"/>
      <c r="E12" s="83">
        <v>22656987</v>
      </c>
      <c r="F12" s="83"/>
      <c r="H12" s="9">
        <v>38475691920</v>
      </c>
      <c r="J12" s="9">
        <v>41793756343.8209</v>
      </c>
      <c r="L12" s="9">
        <v>0</v>
      </c>
      <c r="N12" s="9">
        <v>0</v>
      </c>
      <c r="P12" s="9">
        <v>0</v>
      </c>
      <c r="R12" s="9">
        <v>0</v>
      </c>
      <c r="T12" s="9">
        <v>22656987</v>
      </c>
      <c r="V12" s="9">
        <v>1859</v>
      </c>
      <c r="X12" s="9">
        <v>38475691920</v>
      </c>
      <c r="Z12" s="9">
        <v>41793756343.8209</v>
      </c>
      <c r="AB12" s="10">
        <v>0.1</v>
      </c>
    </row>
    <row r="13" spans="1:28" ht="21.75" customHeight="1" x14ac:dyDescent="0.2">
      <c r="A13" s="82" t="s">
        <v>23</v>
      </c>
      <c r="B13" s="82"/>
      <c r="C13" s="82"/>
      <c r="E13" s="83">
        <v>18578690</v>
      </c>
      <c r="F13" s="83"/>
      <c r="H13" s="9">
        <v>31904720691</v>
      </c>
      <c r="J13" s="9">
        <v>38713661125.230003</v>
      </c>
      <c r="L13" s="9">
        <v>0</v>
      </c>
      <c r="N13" s="9">
        <v>0</v>
      </c>
      <c r="P13" s="9">
        <v>0</v>
      </c>
      <c r="R13" s="9">
        <v>0</v>
      </c>
      <c r="T13" s="9">
        <v>18578690</v>
      </c>
      <c r="V13" s="9">
        <v>2100</v>
      </c>
      <c r="X13" s="9">
        <v>31904720691</v>
      </c>
      <c r="Z13" s="9">
        <v>38713661125.230003</v>
      </c>
      <c r="AB13" s="10">
        <v>0.09</v>
      </c>
    </row>
    <row r="14" spans="1:28" ht="21.75" customHeight="1" x14ac:dyDescent="0.2">
      <c r="A14" s="82" t="s">
        <v>24</v>
      </c>
      <c r="B14" s="82"/>
      <c r="C14" s="82"/>
      <c r="E14" s="83">
        <v>4250000</v>
      </c>
      <c r="F14" s="83"/>
      <c r="H14" s="9">
        <v>29781543626</v>
      </c>
      <c r="J14" s="9">
        <v>25935457125</v>
      </c>
      <c r="L14" s="9">
        <v>0</v>
      </c>
      <c r="N14" s="9">
        <v>0</v>
      </c>
      <c r="P14" s="9">
        <v>0</v>
      </c>
      <c r="R14" s="9">
        <v>0</v>
      </c>
      <c r="T14" s="9">
        <v>4250000</v>
      </c>
      <c r="V14" s="9">
        <v>6150</v>
      </c>
      <c r="X14" s="9">
        <v>29781543626</v>
      </c>
      <c r="Z14" s="9">
        <v>25935457125</v>
      </c>
      <c r="AB14" s="10">
        <v>0.06</v>
      </c>
    </row>
    <row r="15" spans="1:28" ht="21.75" customHeight="1" x14ac:dyDescent="0.2">
      <c r="A15" s="82" t="s">
        <v>25</v>
      </c>
      <c r="B15" s="82"/>
      <c r="C15" s="82"/>
      <c r="E15" s="83">
        <v>8120000</v>
      </c>
      <c r="F15" s="83"/>
      <c r="H15" s="9">
        <v>70716156720</v>
      </c>
      <c r="J15" s="9">
        <v>55917192856</v>
      </c>
      <c r="L15" s="9">
        <v>0</v>
      </c>
      <c r="N15" s="9">
        <v>0</v>
      </c>
      <c r="P15" s="9">
        <v>0</v>
      </c>
      <c r="R15" s="9">
        <v>0</v>
      </c>
      <c r="T15" s="9">
        <v>8120000</v>
      </c>
      <c r="V15" s="9">
        <v>6940</v>
      </c>
      <c r="X15" s="9">
        <v>70716156720</v>
      </c>
      <c r="Z15" s="9">
        <v>55917192856</v>
      </c>
      <c r="AB15" s="10">
        <v>0.13</v>
      </c>
    </row>
    <row r="16" spans="1:28" ht="21.75" customHeight="1" x14ac:dyDescent="0.2">
      <c r="A16" s="82" t="s">
        <v>26</v>
      </c>
      <c r="B16" s="82"/>
      <c r="C16" s="82"/>
      <c r="E16" s="83">
        <v>2888808</v>
      </c>
      <c r="F16" s="83"/>
      <c r="H16" s="9">
        <v>9893132101</v>
      </c>
      <c r="J16" s="9">
        <v>8863148473.7827206</v>
      </c>
      <c r="L16" s="9">
        <v>0</v>
      </c>
      <c r="N16" s="9">
        <v>0</v>
      </c>
      <c r="P16" s="9">
        <v>0</v>
      </c>
      <c r="R16" s="9">
        <v>0</v>
      </c>
      <c r="T16" s="9">
        <v>2888808</v>
      </c>
      <c r="V16" s="9">
        <v>3092</v>
      </c>
      <c r="X16" s="9">
        <v>9893132101</v>
      </c>
      <c r="Z16" s="9">
        <v>8863148473.7827206</v>
      </c>
      <c r="AB16" s="10">
        <v>0.02</v>
      </c>
    </row>
    <row r="17" spans="1:28" ht="21.75" customHeight="1" x14ac:dyDescent="0.2">
      <c r="A17" s="82" t="s">
        <v>27</v>
      </c>
      <c r="B17" s="82"/>
      <c r="C17" s="82"/>
      <c r="E17" s="83">
        <v>980000</v>
      </c>
      <c r="F17" s="83"/>
      <c r="H17" s="9">
        <v>49926450603</v>
      </c>
      <c r="J17" s="9">
        <v>51246776420</v>
      </c>
      <c r="L17" s="9">
        <v>0</v>
      </c>
      <c r="N17" s="9">
        <v>0</v>
      </c>
      <c r="P17" s="9">
        <v>0</v>
      </c>
      <c r="R17" s="9">
        <v>0</v>
      </c>
      <c r="T17" s="9">
        <v>980000</v>
      </c>
      <c r="V17" s="9">
        <v>52700</v>
      </c>
      <c r="X17" s="9">
        <v>49926450603</v>
      </c>
      <c r="Z17" s="9">
        <v>51246776420</v>
      </c>
      <c r="AB17" s="10">
        <v>0.12</v>
      </c>
    </row>
    <row r="18" spans="1:28" ht="21.75" customHeight="1" x14ac:dyDescent="0.2">
      <c r="A18" s="82" t="s">
        <v>28</v>
      </c>
      <c r="B18" s="82"/>
      <c r="C18" s="82"/>
      <c r="E18" s="83">
        <v>49811</v>
      </c>
      <c r="F18" s="83"/>
      <c r="H18" s="9">
        <v>2139587952</v>
      </c>
      <c r="J18" s="9">
        <v>1696298980.4904001</v>
      </c>
      <c r="L18" s="9">
        <v>0</v>
      </c>
      <c r="N18" s="9">
        <v>0</v>
      </c>
      <c r="P18" s="9">
        <v>0</v>
      </c>
      <c r="R18" s="9">
        <v>0</v>
      </c>
      <c r="T18" s="9">
        <v>49811</v>
      </c>
      <c r="V18" s="9">
        <v>34320</v>
      </c>
      <c r="X18" s="9">
        <v>2139587952</v>
      </c>
      <c r="Z18" s="9">
        <v>1696298980.4904001</v>
      </c>
      <c r="AB18" s="10">
        <v>0</v>
      </c>
    </row>
    <row r="19" spans="1:28" ht="21.75" customHeight="1" x14ac:dyDescent="0.2">
      <c r="A19" s="82" t="s">
        <v>29</v>
      </c>
      <c r="B19" s="82"/>
      <c r="C19" s="82"/>
      <c r="E19" s="83">
        <v>2491443</v>
      </c>
      <c r="F19" s="83"/>
      <c r="H19" s="9">
        <v>39993999669</v>
      </c>
      <c r="J19" s="9">
        <v>32217503785.5895</v>
      </c>
      <c r="L19" s="9">
        <v>0</v>
      </c>
      <c r="N19" s="9">
        <v>0</v>
      </c>
      <c r="P19" s="9">
        <v>0</v>
      </c>
      <c r="R19" s="9">
        <v>0</v>
      </c>
      <c r="T19" s="9">
        <v>2491443</v>
      </c>
      <c r="V19" s="9">
        <v>13032</v>
      </c>
      <c r="X19" s="9">
        <v>39993999669</v>
      </c>
      <c r="Z19" s="9">
        <v>32217503785.5895</v>
      </c>
      <c r="AB19" s="10">
        <v>0.08</v>
      </c>
    </row>
    <row r="20" spans="1:28" ht="21.75" customHeight="1" x14ac:dyDescent="0.2">
      <c r="A20" s="82" t="s">
        <v>30</v>
      </c>
      <c r="B20" s="82"/>
      <c r="C20" s="82"/>
      <c r="E20" s="83">
        <v>621899</v>
      </c>
      <c r="F20" s="83"/>
      <c r="H20" s="9">
        <v>9903379181</v>
      </c>
      <c r="J20" s="9">
        <v>6436266647.2138996</v>
      </c>
      <c r="L20" s="9">
        <v>0</v>
      </c>
      <c r="N20" s="9">
        <v>0</v>
      </c>
      <c r="P20" s="9">
        <v>0</v>
      </c>
      <c r="R20" s="9">
        <v>0</v>
      </c>
      <c r="T20" s="9">
        <v>621899</v>
      </c>
      <c r="V20" s="9">
        <v>10430</v>
      </c>
      <c r="X20" s="9">
        <v>9903379181</v>
      </c>
      <c r="Z20" s="9">
        <v>6436266647.2138996</v>
      </c>
      <c r="AB20" s="10">
        <v>0.02</v>
      </c>
    </row>
    <row r="21" spans="1:28" ht="21.75" customHeight="1" x14ac:dyDescent="0.2">
      <c r="A21" s="82" t="s">
        <v>31</v>
      </c>
      <c r="B21" s="82"/>
      <c r="C21" s="82"/>
      <c r="E21" s="83">
        <v>417915</v>
      </c>
      <c r="F21" s="83"/>
      <c r="H21" s="9">
        <v>21311884176</v>
      </c>
      <c r="J21" s="9">
        <v>18909613977.48</v>
      </c>
      <c r="L21" s="9">
        <v>0</v>
      </c>
      <c r="N21" s="9">
        <v>0</v>
      </c>
      <c r="P21" s="9">
        <v>0</v>
      </c>
      <c r="R21" s="9">
        <v>0</v>
      </c>
      <c r="T21" s="9">
        <v>417915</v>
      </c>
      <c r="V21" s="9">
        <v>45600</v>
      </c>
      <c r="X21" s="9">
        <v>21311884176</v>
      </c>
      <c r="Z21" s="9">
        <v>18909613977.48</v>
      </c>
      <c r="AB21" s="10">
        <v>0.05</v>
      </c>
    </row>
    <row r="22" spans="1:28" ht="21.75" customHeight="1" x14ac:dyDescent="0.2">
      <c r="A22" s="82" t="s">
        <v>32</v>
      </c>
      <c r="B22" s="82"/>
      <c r="C22" s="82"/>
      <c r="E22" s="83">
        <v>1000000</v>
      </c>
      <c r="F22" s="83"/>
      <c r="H22" s="9">
        <v>46004534302</v>
      </c>
      <c r="J22" s="9">
        <v>60260557100</v>
      </c>
      <c r="L22" s="9">
        <v>0</v>
      </c>
      <c r="N22" s="9">
        <v>0</v>
      </c>
      <c r="P22" s="9">
        <v>0</v>
      </c>
      <c r="R22" s="9">
        <v>0</v>
      </c>
      <c r="T22" s="9">
        <v>1000000</v>
      </c>
      <c r="V22" s="9">
        <v>60730</v>
      </c>
      <c r="X22" s="9">
        <v>46004534302</v>
      </c>
      <c r="Z22" s="9">
        <v>60260557100</v>
      </c>
      <c r="AB22" s="10">
        <v>0.15</v>
      </c>
    </row>
    <row r="23" spans="1:28" ht="21.75" customHeight="1" x14ac:dyDescent="0.2">
      <c r="A23" s="82" t="s">
        <v>33</v>
      </c>
      <c r="B23" s="82"/>
      <c r="C23" s="82"/>
      <c r="E23" s="83">
        <v>2951000</v>
      </c>
      <c r="F23" s="83"/>
      <c r="H23" s="9">
        <v>23511286073</v>
      </c>
      <c r="J23" s="9">
        <v>17100622416.799999</v>
      </c>
      <c r="L23" s="9">
        <v>0</v>
      </c>
      <c r="N23" s="9">
        <v>0</v>
      </c>
      <c r="P23" s="9">
        <v>0</v>
      </c>
      <c r="R23" s="9">
        <v>0</v>
      </c>
      <c r="T23" s="9">
        <v>2951000</v>
      </c>
      <c r="V23" s="9">
        <v>5840</v>
      </c>
      <c r="X23" s="9">
        <v>23511286073</v>
      </c>
      <c r="Z23" s="9">
        <v>17100622416.799999</v>
      </c>
      <c r="AB23" s="10">
        <v>0.04</v>
      </c>
    </row>
    <row r="24" spans="1:28" ht="21.75" customHeight="1" x14ac:dyDescent="0.2">
      <c r="A24" s="82" t="s">
        <v>34</v>
      </c>
      <c r="B24" s="82"/>
      <c r="C24" s="82"/>
      <c r="E24" s="83">
        <v>201390057</v>
      </c>
      <c r="F24" s="83"/>
      <c r="H24" s="9">
        <v>747731165048</v>
      </c>
      <c r="J24" s="9">
        <v>354903961862.27698</v>
      </c>
      <c r="L24" s="9">
        <v>0</v>
      </c>
      <c r="N24" s="9">
        <v>0</v>
      </c>
      <c r="P24" s="9">
        <v>0</v>
      </c>
      <c r="R24" s="9">
        <v>0</v>
      </c>
      <c r="T24" s="9">
        <v>201390057</v>
      </c>
      <c r="V24" s="9">
        <v>1776</v>
      </c>
      <c r="X24" s="9">
        <v>747731165048</v>
      </c>
      <c r="Z24" s="9">
        <v>354903961862.27698</v>
      </c>
      <c r="AB24" s="10">
        <v>0.85</v>
      </c>
    </row>
    <row r="25" spans="1:28" ht="21.75" customHeight="1" x14ac:dyDescent="0.2">
      <c r="A25" s="82" t="s">
        <v>35</v>
      </c>
      <c r="B25" s="82"/>
      <c r="C25" s="82"/>
      <c r="E25" s="83">
        <v>6741479</v>
      </c>
      <c r="F25" s="83"/>
      <c r="H25" s="9">
        <v>12218321816</v>
      </c>
      <c r="J25" s="9">
        <v>13706513735.659201</v>
      </c>
      <c r="L25" s="9">
        <v>0</v>
      </c>
      <c r="N25" s="9">
        <v>0</v>
      </c>
      <c r="P25" s="9">
        <v>0</v>
      </c>
      <c r="R25" s="9">
        <v>0</v>
      </c>
      <c r="T25" s="9">
        <v>6741479</v>
      </c>
      <c r="V25" s="9">
        <v>2049</v>
      </c>
      <c r="X25" s="9">
        <v>12218321816</v>
      </c>
      <c r="Z25" s="9">
        <v>13706513735.659201</v>
      </c>
      <c r="AB25" s="10">
        <v>0.03</v>
      </c>
    </row>
    <row r="26" spans="1:28" ht="21.75" customHeight="1" x14ac:dyDescent="0.2">
      <c r="A26" s="82" t="s">
        <v>36</v>
      </c>
      <c r="B26" s="82"/>
      <c r="C26" s="82"/>
      <c r="E26" s="83">
        <v>56389215</v>
      </c>
      <c r="F26" s="83"/>
      <c r="H26" s="9">
        <v>152927551080</v>
      </c>
      <c r="J26" s="9">
        <v>34914875653.6632</v>
      </c>
      <c r="L26" s="9">
        <v>0</v>
      </c>
      <c r="N26" s="9">
        <v>0</v>
      </c>
      <c r="P26" s="9">
        <v>0</v>
      </c>
      <c r="R26" s="9">
        <v>0</v>
      </c>
      <c r="T26" s="9">
        <v>56389215</v>
      </c>
      <c r="V26" s="9">
        <v>624</v>
      </c>
      <c r="X26" s="9">
        <v>152927551080</v>
      </c>
      <c r="Z26" s="9">
        <v>34914875653.6632</v>
      </c>
      <c r="AB26" s="10">
        <v>0.08</v>
      </c>
    </row>
    <row r="27" spans="1:28" ht="21.75" customHeight="1" x14ac:dyDescent="0.2">
      <c r="A27" s="82" t="s">
        <v>37</v>
      </c>
      <c r="B27" s="82"/>
      <c r="C27" s="82"/>
      <c r="E27" s="83">
        <v>1169000</v>
      </c>
      <c r="F27" s="83"/>
      <c r="H27" s="9">
        <v>20668979127</v>
      </c>
      <c r="J27" s="9">
        <v>11941825570.85</v>
      </c>
      <c r="L27" s="9">
        <v>0</v>
      </c>
      <c r="N27" s="9">
        <v>0</v>
      </c>
      <c r="P27" s="9">
        <v>0</v>
      </c>
      <c r="R27" s="9">
        <v>0</v>
      </c>
      <c r="T27" s="9">
        <v>1169000</v>
      </c>
      <c r="V27" s="9">
        <v>10295</v>
      </c>
      <c r="X27" s="9">
        <v>20668979127</v>
      </c>
      <c r="Z27" s="9">
        <v>11941825570.85</v>
      </c>
      <c r="AB27" s="10">
        <v>0.03</v>
      </c>
    </row>
    <row r="28" spans="1:28" ht="21.75" customHeight="1" x14ac:dyDescent="0.2">
      <c r="A28" s="82" t="s">
        <v>38</v>
      </c>
      <c r="B28" s="82"/>
      <c r="C28" s="82"/>
      <c r="E28" s="83">
        <v>1450000</v>
      </c>
      <c r="F28" s="83"/>
      <c r="H28" s="9">
        <v>40176746372</v>
      </c>
      <c r="J28" s="9">
        <v>27293874755</v>
      </c>
      <c r="L28" s="9">
        <v>0</v>
      </c>
      <c r="N28" s="9">
        <v>0</v>
      </c>
      <c r="P28" s="9">
        <v>0</v>
      </c>
      <c r="R28" s="9">
        <v>0</v>
      </c>
      <c r="T28" s="9">
        <v>1450000</v>
      </c>
      <c r="V28" s="9">
        <v>18970</v>
      </c>
      <c r="X28" s="9">
        <v>40176746372</v>
      </c>
      <c r="Z28" s="9">
        <v>27293874755</v>
      </c>
      <c r="AB28" s="10">
        <v>7.0000000000000007E-2</v>
      </c>
    </row>
    <row r="29" spans="1:28" ht="21.75" customHeight="1" x14ac:dyDescent="0.2">
      <c r="A29" s="82" t="s">
        <v>39</v>
      </c>
      <c r="B29" s="82"/>
      <c r="C29" s="82"/>
      <c r="E29" s="83">
        <v>563500</v>
      </c>
      <c r="F29" s="83"/>
      <c r="H29" s="9">
        <v>4956792440</v>
      </c>
      <c r="J29" s="9">
        <v>4640896403.5</v>
      </c>
      <c r="L29" s="9">
        <v>0</v>
      </c>
      <c r="N29" s="9">
        <v>0</v>
      </c>
      <c r="P29" s="9">
        <v>0</v>
      </c>
      <c r="R29" s="9">
        <v>0</v>
      </c>
      <c r="T29" s="9">
        <v>563500</v>
      </c>
      <c r="V29" s="9">
        <v>8300</v>
      </c>
      <c r="X29" s="9">
        <v>4956792440</v>
      </c>
      <c r="Z29" s="9">
        <v>4640896403.5</v>
      </c>
      <c r="AB29" s="10">
        <v>0.01</v>
      </c>
    </row>
    <row r="30" spans="1:28" ht="21.75" customHeight="1" x14ac:dyDescent="0.2">
      <c r="A30" s="82" t="s">
        <v>40</v>
      </c>
      <c r="B30" s="82"/>
      <c r="C30" s="82"/>
      <c r="E30" s="83">
        <v>10000</v>
      </c>
      <c r="F30" s="83"/>
      <c r="H30" s="9">
        <v>10109372</v>
      </c>
      <c r="J30" s="9">
        <v>6836740.2999999998</v>
      </c>
      <c r="L30" s="9">
        <v>0</v>
      </c>
      <c r="N30" s="9">
        <v>0</v>
      </c>
      <c r="P30" s="9">
        <v>0</v>
      </c>
      <c r="R30" s="9">
        <v>0</v>
      </c>
      <c r="T30" s="9">
        <v>10000</v>
      </c>
      <c r="V30" s="9">
        <v>689</v>
      </c>
      <c r="X30" s="9">
        <v>10109372</v>
      </c>
      <c r="Z30" s="9">
        <v>6836740.2999999998</v>
      </c>
      <c r="AB30" s="10">
        <v>0</v>
      </c>
    </row>
    <row r="31" spans="1:28" ht="21.75" customHeight="1" x14ac:dyDescent="0.2">
      <c r="A31" s="82" t="s">
        <v>41</v>
      </c>
      <c r="B31" s="82"/>
      <c r="C31" s="82"/>
      <c r="E31" s="83">
        <v>10000</v>
      </c>
      <c r="F31" s="83"/>
      <c r="H31" s="9">
        <v>9608908</v>
      </c>
      <c r="J31" s="9">
        <v>9148729.4000000004</v>
      </c>
      <c r="L31" s="9">
        <v>0</v>
      </c>
      <c r="N31" s="9">
        <v>0</v>
      </c>
      <c r="P31" s="9">
        <v>0</v>
      </c>
      <c r="R31" s="9">
        <v>0</v>
      </c>
      <c r="T31" s="9">
        <v>10000</v>
      </c>
      <c r="V31" s="9">
        <v>922</v>
      </c>
      <c r="X31" s="9">
        <v>9608908</v>
      </c>
      <c r="Z31" s="9">
        <v>9148729.4000000004</v>
      </c>
      <c r="AB31" s="10">
        <v>0</v>
      </c>
    </row>
    <row r="32" spans="1:28" ht="21.75" customHeight="1" x14ac:dyDescent="0.2">
      <c r="A32" s="82" t="s">
        <v>42</v>
      </c>
      <c r="B32" s="82"/>
      <c r="C32" s="82"/>
      <c r="E32" s="83">
        <v>10000</v>
      </c>
      <c r="F32" s="83"/>
      <c r="H32" s="9">
        <v>10109372</v>
      </c>
      <c r="J32" s="9">
        <v>4266761</v>
      </c>
      <c r="L32" s="9">
        <v>0</v>
      </c>
      <c r="N32" s="9">
        <v>0</v>
      </c>
      <c r="P32" s="9">
        <v>0</v>
      </c>
      <c r="R32" s="9">
        <v>0</v>
      </c>
      <c r="T32" s="9">
        <v>10000</v>
      </c>
      <c r="V32" s="9">
        <v>430</v>
      </c>
      <c r="X32" s="9">
        <v>10109372</v>
      </c>
      <c r="Z32" s="9">
        <v>4266761</v>
      </c>
      <c r="AB32" s="10">
        <v>0</v>
      </c>
    </row>
    <row r="33" spans="1:28" ht="21.75" customHeight="1" x14ac:dyDescent="0.2">
      <c r="A33" s="82" t="s">
        <v>43</v>
      </c>
      <c r="B33" s="82"/>
      <c r="C33" s="82"/>
      <c r="E33" s="83">
        <v>10000</v>
      </c>
      <c r="F33" s="83"/>
      <c r="H33" s="9">
        <v>12411506</v>
      </c>
      <c r="J33" s="9">
        <v>4286606.4000000004</v>
      </c>
      <c r="L33" s="9">
        <v>0</v>
      </c>
      <c r="N33" s="9">
        <v>0</v>
      </c>
      <c r="P33" s="9">
        <v>0</v>
      </c>
      <c r="R33" s="9">
        <v>0</v>
      </c>
      <c r="T33" s="9">
        <v>10000</v>
      </c>
      <c r="V33" s="9">
        <v>432</v>
      </c>
      <c r="X33" s="9">
        <v>12411506</v>
      </c>
      <c r="Z33" s="9">
        <v>4286606.4000000004</v>
      </c>
      <c r="AB33" s="10">
        <v>0</v>
      </c>
    </row>
    <row r="34" spans="1:28" ht="21.75" customHeight="1" x14ac:dyDescent="0.2">
      <c r="A34" s="82" t="s">
        <v>44</v>
      </c>
      <c r="B34" s="82"/>
      <c r="C34" s="82"/>
      <c r="E34" s="83">
        <v>10000</v>
      </c>
      <c r="F34" s="83"/>
      <c r="H34" s="9">
        <v>11110300</v>
      </c>
      <c r="J34" s="9">
        <v>10914970</v>
      </c>
      <c r="L34" s="9">
        <v>0</v>
      </c>
      <c r="N34" s="9">
        <v>0</v>
      </c>
      <c r="P34" s="9">
        <v>0</v>
      </c>
      <c r="R34" s="9">
        <v>0</v>
      </c>
      <c r="T34" s="9">
        <v>10000</v>
      </c>
      <c r="V34" s="9">
        <v>1100</v>
      </c>
      <c r="X34" s="9">
        <v>11110300</v>
      </c>
      <c r="Z34" s="9">
        <v>10914970</v>
      </c>
      <c r="AB34" s="10">
        <v>0</v>
      </c>
    </row>
    <row r="35" spans="1:28" ht="21.75" customHeight="1" x14ac:dyDescent="0.2">
      <c r="A35" s="82" t="s">
        <v>45</v>
      </c>
      <c r="B35" s="82"/>
      <c r="C35" s="82"/>
      <c r="E35" s="83">
        <v>29700000</v>
      </c>
      <c r="F35" s="83"/>
      <c r="H35" s="9">
        <v>39761015677</v>
      </c>
      <c r="J35" s="9">
        <v>48302016741</v>
      </c>
      <c r="L35" s="9">
        <v>0</v>
      </c>
      <c r="N35" s="9">
        <v>0</v>
      </c>
      <c r="P35" s="9">
        <v>0</v>
      </c>
      <c r="R35" s="9">
        <v>0</v>
      </c>
      <c r="T35" s="9">
        <v>29700000</v>
      </c>
      <c r="V35" s="9">
        <v>1639</v>
      </c>
      <c r="X35" s="9">
        <v>39761015677</v>
      </c>
      <c r="Z35" s="9">
        <v>48302016741</v>
      </c>
      <c r="AB35" s="10">
        <v>0.12</v>
      </c>
    </row>
    <row r="36" spans="1:28" ht="21.75" customHeight="1" x14ac:dyDescent="0.2">
      <c r="A36" s="82" t="s">
        <v>46</v>
      </c>
      <c r="B36" s="82"/>
      <c r="C36" s="82"/>
      <c r="E36" s="83">
        <v>4400000</v>
      </c>
      <c r="F36" s="83"/>
      <c r="H36" s="9">
        <v>49936252637</v>
      </c>
      <c r="J36" s="9">
        <v>59290117040</v>
      </c>
      <c r="L36" s="9">
        <v>0</v>
      </c>
      <c r="N36" s="9">
        <v>0</v>
      </c>
      <c r="P36" s="9">
        <v>0</v>
      </c>
      <c r="R36" s="9">
        <v>0</v>
      </c>
      <c r="T36" s="9">
        <v>4400000</v>
      </c>
      <c r="V36" s="9">
        <v>13580</v>
      </c>
      <c r="X36" s="9">
        <v>49936252637</v>
      </c>
      <c r="Z36" s="9">
        <v>59290117040</v>
      </c>
      <c r="AB36" s="10">
        <v>0.14000000000000001</v>
      </c>
    </row>
    <row r="37" spans="1:28" ht="21.75" customHeight="1" x14ac:dyDescent="0.2">
      <c r="A37" s="82" t="s">
        <v>47</v>
      </c>
      <c r="B37" s="82"/>
      <c r="C37" s="82"/>
      <c r="E37" s="83">
        <v>2386011</v>
      </c>
      <c r="F37" s="83"/>
      <c r="H37" s="9">
        <v>18072367883</v>
      </c>
      <c r="J37" s="9">
        <v>16194159203.194799</v>
      </c>
      <c r="L37" s="9">
        <v>0</v>
      </c>
      <c r="N37" s="9">
        <v>0</v>
      </c>
      <c r="P37" s="9">
        <v>0</v>
      </c>
      <c r="R37" s="9">
        <v>0</v>
      </c>
      <c r="T37" s="9">
        <v>2386011</v>
      </c>
      <c r="V37" s="9">
        <v>6840</v>
      </c>
      <c r="X37" s="9">
        <v>18072367883</v>
      </c>
      <c r="Z37" s="9">
        <v>16194159203.194799</v>
      </c>
      <c r="AB37" s="10">
        <v>0.04</v>
      </c>
    </row>
    <row r="38" spans="1:28" ht="21.75" customHeight="1" x14ac:dyDescent="0.2">
      <c r="A38" s="82" t="s">
        <v>48</v>
      </c>
      <c r="B38" s="82"/>
      <c r="C38" s="82"/>
      <c r="E38" s="83">
        <v>10000</v>
      </c>
      <c r="F38" s="83"/>
      <c r="H38" s="9">
        <v>9608908</v>
      </c>
      <c r="J38" s="9">
        <v>4276683.7</v>
      </c>
      <c r="L38" s="9">
        <v>0</v>
      </c>
      <c r="N38" s="9">
        <v>0</v>
      </c>
      <c r="P38" s="9">
        <v>0</v>
      </c>
      <c r="R38" s="9">
        <v>0</v>
      </c>
      <c r="T38" s="9">
        <v>10000</v>
      </c>
      <c r="V38" s="9">
        <v>431</v>
      </c>
      <c r="X38" s="9">
        <v>9608908</v>
      </c>
      <c r="Z38" s="9">
        <v>4276683.7</v>
      </c>
      <c r="AB38" s="10">
        <v>0</v>
      </c>
    </row>
    <row r="39" spans="1:28" ht="21.75" customHeight="1" x14ac:dyDescent="0.2">
      <c r="A39" s="82" t="s">
        <v>49</v>
      </c>
      <c r="B39" s="82"/>
      <c r="C39" s="82"/>
      <c r="E39" s="83">
        <v>10000</v>
      </c>
      <c r="F39" s="83"/>
      <c r="H39" s="9">
        <v>7607052</v>
      </c>
      <c r="J39" s="9">
        <v>4316374.5</v>
      </c>
      <c r="L39" s="9">
        <v>0</v>
      </c>
      <c r="N39" s="9">
        <v>0</v>
      </c>
      <c r="P39" s="9">
        <v>0</v>
      </c>
      <c r="R39" s="9">
        <v>0</v>
      </c>
      <c r="T39" s="9">
        <v>10000</v>
      </c>
      <c r="V39" s="9">
        <v>435</v>
      </c>
      <c r="X39" s="9">
        <v>7607052</v>
      </c>
      <c r="Z39" s="9">
        <v>4316374.5</v>
      </c>
      <c r="AB39" s="10">
        <v>0</v>
      </c>
    </row>
    <row r="40" spans="1:28" ht="21.75" customHeight="1" x14ac:dyDescent="0.2">
      <c r="A40" s="82" t="s">
        <v>50</v>
      </c>
      <c r="B40" s="82"/>
      <c r="C40" s="82"/>
      <c r="E40" s="83">
        <v>10000</v>
      </c>
      <c r="F40" s="83"/>
      <c r="H40" s="9">
        <v>12611692</v>
      </c>
      <c r="J40" s="9">
        <v>12066003.199999999</v>
      </c>
      <c r="L40" s="9">
        <v>0</v>
      </c>
      <c r="N40" s="9">
        <v>0</v>
      </c>
      <c r="P40" s="9">
        <v>0</v>
      </c>
      <c r="R40" s="9">
        <v>0</v>
      </c>
      <c r="T40" s="9">
        <v>10000</v>
      </c>
      <c r="V40" s="9">
        <v>1216</v>
      </c>
      <c r="X40" s="9">
        <v>12611692</v>
      </c>
      <c r="Z40" s="9">
        <v>12066003.199999999</v>
      </c>
      <c r="AB40" s="10">
        <v>0</v>
      </c>
    </row>
    <row r="41" spans="1:28" ht="21.75" customHeight="1" x14ac:dyDescent="0.2">
      <c r="A41" s="82" t="s">
        <v>51</v>
      </c>
      <c r="B41" s="82"/>
      <c r="C41" s="82"/>
      <c r="E41" s="83">
        <v>10000</v>
      </c>
      <c r="F41" s="83"/>
      <c r="H41" s="9">
        <v>10509744</v>
      </c>
      <c r="J41" s="9">
        <v>6876431.0999999996</v>
      </c>
      <c r="L41" s="9">
        <v>0</v>
      </c>
      <c r="N41" s="9">
        <v>0</v>
      </c>
      <c r="P41" s="9">
        <v>0</v>
      </c>
      <c r="R41" s="9">
        <v>0</v>
      </c>
      <c r="T41" s="9">
        <v>10000</v>
      </c>
      <c r="V41" s="9">
        <v>693</v>
      </c>
      <c r="X41" s="9">
        <v>10509744</v>
      </c>
      <c r="Z41" s="9">
        <v>6876431.0999999996</v>
      </c>
      <c r="AB41" s="10">
        <v>0</v>
      </c>
    </row>
    <row r="42" spans="1:28" ht="21.75" customHeight="1" x14ac:dyDescent="0.2">
      <c r="A42" s="82" t="s">
        <v>52</v>
      </c>
      <c r="B42" s="82"/>
      <c r="C42" s="82"/>
      <c r="E42" s="83">
        <v>10000</v>
      </c>
      <c r="F42" s="83"/>
      <c r="H42" s="9">
        <v>12211320</v>
      </c>
      <c r="J42" s="9">
        <v>11688940.6</v>
      </c>
      <c r="L42" s="9">
        <v>0</v>
      </c>
      <c r="N42" s="9">
        <v>0</v>
      </c>
      <c r="P42" s="9">
        <v>0</v>
      </c>
      <c r="R42" s="9">
        <v>0</v>
      </c>
      <c r="T42" s="9">
        <v>10000</v>
      </c>
      <c r="V42" s="9">
        <v>1178</v>
      </c>
      <c r="X42" s="9">
        <v>12211320</v>
      </c>
      <c r="Z42" s="9">
        <v>11688940.6</v>
      </c>
      <c r="AB42" s="10">
        <v>0</v>
      </c>
    </row>
    <row r="43" spans="1:28" ht="21.75" customHeight="1" x14ac:dyDescent="0.2">
      <c r="A43" s="82" t="s">
        <v>53</v>
      </c>
      <c r="B43" s="82"/>
      <c r="C43" s="82"/>
      <c r="E43" s="83">
        <v>10000</v>
      </c>
      <c r="F43" s="83"/>
      <c r="H43" s="9">
        <v>21820230</v>
      </c>
      <c r="J43" s="9">
        <v>19736250.300000001</v>
      </c>
      <c r="L43" s="9">
        <v>0</v>
      </c>
      <c r="N43" s="9">
        <v>0</v>
      </c>
      <c r="P43" s="9">
        <v>0</v>
      </c>
      <c r="R43" s="9">
        <v>0</v>
      </c>
      <c r="T43" s="9">
        <v>10000</v>
      </c>
      <c r="V43" s="9">
        <v>1989</v>
      </c>
      <c r="X43" s="9">
        <v>21820230</v>
      </c>
      <c r="Z43" s="9">
        <v>19736250.300000001</v>
      </c>
      <c r="AB43" s="10">
        <v>0</v>
      </c>
    </row>
    <row r="44" spans="1:28" ht="21.75" customHeight="1" x14ac:dyDescent="0.2">
      <c r="A44" s="82" t="s">
        <v>54</v>
      </c>
      <c r="B44" s="82"/>
      <c r="C44" s="82"/>
      <c r="E44" s="83">
        <v>10000</v>
      </c>
      <c r="F44" s="83"/>
      <c r="H44" s="9">
        <v>13512528</v>
      </c>
      <c r="J44" s="9">
        <v>12909432.699999999</v>
      </c>
      <c r="L44" s="9">
        <v>0</v>
      </c>
      <c r="N44" s="9">
        <v>0</v>
      </c>
      <c r="P44" s="9">
        <v>0</v>
      </c>
      <c r="R44" s="9">
        <v>0</v>
      </c>
      <c r="T44" s="9">
        <v>10000</v>
      </c>
      <c r="V44" s="9">
        <v>1301</v>
      </c>
      <c r="X44" s="9">
        <v>13512528</v>
      </c>
      <c r="Z44" s="9">
        <v>12909432.699999999</v>
      </c>
      <c r="AB44" s="10">
        <v>0</v>
      </c>
    </row>
    <row r="45" spans="1:28" ht="21.75" customHeight="1" x14ac:dyDescent="0.2">
      <c r="A45" s="82" t="s">
        <v>55</v>
      </c>
      <c r="B45" s="82"/>
      <c r="C45" s="82"/>
      <c r="E45" s="83">
        <v>10000</v>
      </c>
      <c r="F45" s="83"/>
      <c r="H45" s="9">
        <v>9608908</v>
      </c>
      <c r="J45" s="9">
        <v>5973465.4000000004</v>
      </c>
      <c r="L45" s="9">
        <v>0</v>
      </c>
      <c r="N45" s="9">
        <v>0</v>
      </c>
      <c r="P45" s="9">
        <v>0</v>
      </c>
      <c r="R45" s="9">
        <v>0</v>
      </c>
      <c r="T45" s="9">
        <v>10000</v>
      </c>
      <c r="V45" s="9">
        <v>602</v>
      </c>
      <c r="X45" s="9">
        <v>9608908</v>
      </c>
      <c r="Z45" s="9">
        <v>5973465.4000000004</v>
      </c>
      <c r="AB45" s="10">
        <v>0</v>
      </c>
    </row>
    <row r="46" spans="1:28" ht="21.75" customHeight="1" x14ac:dyDescent="0.2">
      <c r="A46" s="82" t="s">
        <v>56</v>
      </c>
      <c r="B46" s="82"/>
      <c r="C46" s="82"/>
      <c r="E46" s="83">
        <v>10000</v>
      </c>
      <c r="F46" s="83"/>
      <c r="H46" s="9">
        <v>14012992</v>
      </c>
      <c r="J46" s="9">
        <v>13385722.300000001</v>
      </c>
      <c r="L46" s="9">
        <v>0</v>
      </c>
      <c r="N46" s="9">
        <v>0</v>
      </c>
      <c r="P46" s="9">
        <v>0</v>
      </c>
      <c r="R46" s="9">
        <v>0</v>
      </c>
      <c r="T46" s="9">
        <v>10000</v>
      </c>
      <c r="V46" s="9">
        <v>1349</v>
      </c>
      <c r="X46" s="9">
        <v>14012992</v>
      </c>
      <c r="Z46" s="9">
        <v>13385722.300000001</v>
      </c>
      <c r="AB46" s="10">
        <v>0</v>
      </c>
    </row>
    <row r="47" spans="1:28" ht="21.75" customHeight="1" x14ac:dyDescent="0.2">
      <c r="A47" s="82" t="s">
        <v>57</v>
      </c>
      <c r="B47" s="82"/>
      <c r="C47" s="82"/>
      <c r="E47" s="83">
        <v>10000</v>
      </c>
      <c r="F47" s="83"/>
      <c r="H47" s="9">
        <v>7506960</v>
      </c>
      <c r="J47" s="9">
        <v>5824624.9000000004</v>
      </c>
      <c r="L47" s="9">
        <v>0</v>
      </c>
      <c r="N47" s="9">
        <v>0</v>
      </c>
      <c r="P47" s="9">
        <v>0</v>
      </c>
      <c r="R47" s="9">
        <v>0</v>
      </c>
      <c r="T47" s="9">
        <v>10000</v>
      </c>
      <c r="V47" s="9">
        <v>587</v>
      </c>
      <c r="X47" s="9">
        <v>7506960</v>
      </c>
      <c r="Z47" s="9">
        <v>5824624.9000000004</v>
      </c>
      <c r="AB47" s="10">
        <v>0</v>
      </c>
    </row>
    <row r="48" spans="1:28" ht="21.75" customHeight="1" x14ac:dyDescent="0.2">
      <c r="A48" s="82" t="s">
        <v>58</v>
      </c>
      <c r="B48" s="82"/>
      <c r="C48" s="82"/>
      <c r="E48" s="83">
        <v>10000</v>
      </c>
      <c r="F48" s="83"/>
      <c r="H48" s="9">
        <v>10109372</v>
      </c>
      <c r="J48" s="9">
        <v>9714323.3000000007</v>
      </c>
      <c r="L48" s="9">
        <v>0</v>
      </c>
      <c r="N48" s="9">
        <v>0</v>
      </c>
      <c r="P48" s="9">
        <v>0</v>
      </c>
      <c r="R48" s="9">
        <v>0</v>
      </c>
      <c r="T48" s="9">
        <v>10000</v>
      </c>
      <c r="V48" s="9">
        <v>979</v>
      </c>
      <c r="X48" s="9">
        <v>10109372</v>
      </c>
      <c r="Z48" s="9">
        <v>9714323.3000000007</v>
      </c>
      <c r="AB48" s="10">
        <v>0</v>
      </c>
    </row>
    <row r="49" spans="1:37" ht="21.75" customHeight="1" x14ac:dyDescent="0.2">
      <c r="A49" s="82" t="s">
        <v>59</v>
      </c>
      <c r="B49" s="82"/>
      <c r="C49" s="82"/>
      <c r="E49" s="83">
        <v>10000</v>
      </c>
      <c r="F49" s="83"/>
      <c r="H49" s="9">
        <v>13912898</v>
      </c>
      <c r="J49" s="9">
        <v>12562138.199999999</v>
      </c>
      <c r="L49" s="9">
        <v>0</v>
      </c>
      <c r="N49" s="9">
        <v>0</v>
      </c>
      <c r="P49" s="9">
        <v>0</v>
      </c>
      <c r="R49" s="9">
        <v>0</v>
      </c>
      <c r="T49" s="9">
        <v>10000</v>
      </c>
      <c r="V49" s="9">
        <v>1266</v>
      </c>
      <c r="X49" s="9">
        <v>13912898</v>
      </c>
      <c r="Z49" s="9">
        <v>12562138.199999999</v>
      </c>
      <c r="AB49" s="10">
        <v>0</v>
      </c>
    </row>
    <row r="50" spans="1:37" ht="21.75" customHeight="1" x14ac:dyDescent="0.2">
      <c r="A50" s="82" t="s">
        <v>60</v>
      </c>
      <c r="B50" s="82"/>
      <c r="C50" s="82"/>
      <c r="E50" s="83">
        <v>10000</v>
      </c>
      <c r="F50" s="83"/>
      <c r="H50" s="9">
        <v>7607052</v>
      </c>
      <c r="J50" s="9">
        <v>4286606.4000000004</v>
      </c>
      <c r="L50" s="9">
        <v>0</v>
      </c>
      <c r="N50" s="9">
        <v>0</v>
      </c>
      <c r="P50" s="9">
        <v>0</v>
      </c>
      <c r="R50" s="9">
        <v>0</v>
      </c>
      <c r="T50" s="9">
        <v>10000</v>
      </c>
      <c r="V50" s="9">
        <v>432</v>
      </c>
      <c r="X50" s="9">
        <v>7607052</v>
      </c>
      <c r="Z50" s="9">
        <v>4286606.4000000004</v>
      </c>
      <c r="AB50" s="10">
        <v>0</v>
      </c>
    </row>
    <row r="51" spans="1:37" ht="21.75" customHeight="1" x14ac:dyDescent="0.2">
      <c r="A51" s="82" t="s">
        <v>61</v>
      </c>
      <c r="B51" s="82"/>
      <c r="C51" s="82"/>
      <c r="E51" s="83">
        <v>10000</v>
      </c>
      <c r="F51" s="83"/>
      <c r="H51" s="9">
        <v>8808166</v>
      </c>
      <c r="J51" s="9">
        <v>5080422.4000000004</v>
      </c>
      <c r="L51" s="9">
        <v>0</v>
      </c>
      <c r="N51" s="9">
        <v>0</v>
      </c>
      <c r="P51" s="9">
        <v>0</v>
      </c>
      <c r="R51" s="9">
        <v>0</v>
      </c>
      <c r="T51" s="9">
        <v>10000</v>
      </c>
      <c r="V51" s="9">
        <v>512</v>
      </c>
      <c r="X51" s="9">
        <v>8808166</v>
      </c>
      <c r="Z51" s="9">
        <v>5080422.4000000004</v>
      </c>
      <c r="AB51" s="10">
        <v>0</v>
      </c>
    </row>
    <row r="52" spans="1:37" ht="21.75" customHeight="1" x14ac:dyDescent="0.2">
      <c r="A52" s="82" t="s">
        <v>62</v>
      </c>
      <c r="B52" s="82"/>
      <c r="C52" s="82"/>
      <c r="E52" s="83">
        <v>10000</v>
      </c>
      <c r="F52" s="83"/>
      <c r="H52" s="9">
        <v>7206680</v>
      </c>
      <c r="J52" s="9">
        <v>4306451.8</v>
      </c>
      <c r="L52" s="9">
        <v>0</v>
      </c>
      <c r="N52" s="9">
        <v>0</v>
      </c>
      <c r="P52" s="9">
        <v>0</v>
      </c>
      <c r="R52" s="9">
        <v>0</v>
      </c>
      <c r="T52" s="9">
        <v>10000</v>
      </c>
      <c r="V52" s="9">
        <v>434</v>
      </c>
      <c r="X52" s="9">
        <v>7206680</v>
      </c>
      <c r="Z52" s="9">
        <v>4306451.8</v>
      </c>
      <c r="AB52" s="10">
        <v>0</v>
      </c>
    </row>
    <row r="53" spans="1:37" ht="21.75" customHeight="1" x14ac:dyDescent="0.2">
      <c r="A53" s="82" t="s">
        <v>63</v>
      </c>
      <c r="B53" s="82"/>
      <c r="C53" s="82"/>
      <c r="E53" s="83">
        <v>10000</v>
      </c>
      <c r="F53" s="83"/>
      <c r="H53" s="9">
        <v>12611689</v>
      </c>
      <c r="J53" s="9">
        <v>12016389.699999999</v>
      </c>
      <c r="L53" s="9">
        <v>0</v>
      </c>
      <c r="N53" s="9">
        <v>0</v>
      </c>
      <c r="P53" s="9">
        <v>0</v>
      </c>
      <c r="R53" s="9">
        <v>0</v>
      </c>
      <c r="T53" s="9">
        <v>10000</v>
      </c>
      <c r="V53" s="9">
        <v>1211</v>
      </c>
      <c r="X53" s="9">
        <v>12611689</v>
      </c>
      <c r="Z53" s="9">
        <v>12016389.699999999</v>
      </c>
      <c r="AB53" s="10">
        <v>0</v>
      </c>
    </row>
    <row r="54" spans="1:37" ht="21.75" customHeight="1" x14ac:dyDescent="0.2">
      <c r="A54" s="82" t="s">
        <v>64</v>
      </c>
      <c r="B54" s="82"/>
      <c r="C54" s="82"/>
      <c r="E54" s="83">
        <v>2435277</v>
      </c>
      <c r="F54" s="83"/>
      <c r="H54" s="9">
        <v>29912971365</v>
      </c>
      <c r="J54" s="9">
        <v>25372749242.294998</v>
      </c>
      <c r="L54" s="9">
        <v>0</v>
      </c>
      <c r="N54" s="9">
        <v>0</v>
      </c>
      <c r="P54" s="9">
        <v>0</v>
      </c>
      <c r="R54" s="9">
        <v>0</v>
      </c>
      <c r="T54" s="9">
        <v>2435277</v>
      </c>
      <c r="V54" s="9">
        <v>10500</v>
      </c>
      <c r="X54" s="9">
        <v>29912971365</v>
      </c>
      <c r="Z54" s="9">
        <v>25372749242.294998</v>
      </c>
      <c r="AB54" s="10">
        <v>0.06</v>
      </c>
    </row>
    <row r="55" spans="1:37" ht="21.75" customHeight="1" x14ac:dyDescent="0.2">
      <c r="A55" s="82" t="s">
        <v>65</v>
      </c>
      <c r="B55" s="82"/>
      <c r="C55" s="82"/>
      <c r="E55" s="83">
        <v>12737739</v>
      </c>
      <c r="F55" s="83"/>
      <c r="H55" s="9">
        <v>32909145214</v>
      </c>
      <c r="J55" s="9">
        <v>25278552555.060001</v>
      </c>
      <c r="L55" s="9">
        <v>0</v>
      </c>
      <c r="N55" s="9">
        <v>0</v>
      </c>
      <c r="P55" s="9">
        <v>0</v>
      </c>
      <c r="R55" s="9">
        <v>0</v>
      </c>
      <c r="T55" s="9">
        <v>12737739</v>
      </c>
      <c r="V55" s="9">
        <v>2000</v>
      </c>
      <c r="X55" s="9">
        <v>32909145214</v>
      </c>
      <c r="Z55" s="9">
        <v>25278552555.060001</v>
      </c>
      <c r="AB55" s="10">
        <v>0.06</v>
      </c>
    </row>
    <row r="56" spans="1:37" ht="21.75" customHeight="1" x14ac:dyDescent="0.2">
      <c r="A56" s="82" t="s">
        <v>66</v>
      </c>
      <c r="B56" s="82"/>
      <c r="C56" s="82"/>
      <c r="E56" s="83">
        <v>303003995</v>
      </c>
      <c r="F56" s="83"/>
      <c r="H56" s="9">
        <v>500150239830</v>
      </c>
      <c r="J56" s="9">
        <v>539086560994.73901</v>
      </c>
      <c r="L56" s="9">
        <v>0</v>
      </c>
      <c r="N56" s="9">
        <v>0</v>
      </c>
      <c r="P56" s="9">
        <v>0</v>
      </c>
      <c r="R56" s="9">
        <v>0</v>
      </c>
      <c r="T56" s="9">
        <v>303003995</v>
      </c>
      <c r="V56" s="9">
        <v>1828</v>
      </c>
      <c r="X56" s="9">
        <v>500150239830</v>
      </c>
      <c r="Z56" s="9">
        <v>549609723088.89203</v>
      </c>
      <c r="AB56" s="10">
        <v>1.32</v>
      </c>
    </row>
    <row r="57" spans="1:37" ht="21.75" customHeight="1" x14ac:dyDescent="0.2">
      <c r="A57" s="82" t="s">
        <v>67</v>
      </c>
      <c r="B57" s="82"/>
      <c r="C57" s="82"/>
      <c r="E57" s="83">
        <v>13599999</v>
      </c>
      <c r="F57" s="83"/>
      <c r="H57" s="9">
        <v>28801365382</v>
      </c>
      <c r="J57" s="9">
        <v>13562345362.7687</v>
      </c>
      <c r="L57" s="9">
        <v>0</v>
      </c>
      <c r="N57" s="9">
        <v>0</v>
      </c>
      <c r="P57" s="9">
        <v>0</v>
      </c>
      <c r="R57" s="9">
        <v>0</v>
      </c>
      <c r="T57" s="9">
        <v>13599999</v>
      </c>
      <c r="V57" s="9">
        <v>1005</v>
      </c>
      <c r="X57" s="9">
        <v>28801365382</v>
      </c>
      <c r="Z57" s="9">
        <v>13562345362.7687</v>
      </c>
      <c r="AB57" s="10">
        <v>0.03</v>
      </c>
      <c r="AG57" s="22"/>
      <c r="AH57" s="23"/>
      <c r="AI57" s="23"/>
      <c r="AJ57" s="23"/>
      <c r="AK57" s="21"/>
    </row>
    <row r="58" spans="1:37" ht="21.75" customHeight="1" x14ac:dyDescent="0.2">
      <c r="A58" s="82" t="s">
        <v>68</v>
      </c>
      <c r="B58" s="82"/>
      <c r="C58" s="82"/>
      <c r="E58" s="83">
        <v>750000</v>
      </c>
      <c r="F58" s="83"/>
      <c r="H58" s="9">
        <v>6271538220</v>
      </c>
      <c r="J58" s="9">
        <v>7315510575</v>
      </c>
      <c r="L58" s="9">
        <v>0</v>
      </c>
      <c r="N58" s="9">
        <v>0</v>
      </c>
      <c r="P58" s="9">
        <v>0</v>
      </c>
      <c r="R58" s="9">
        <v>0</v>
      </c>
      <c r="T58" s="9">
        <v>750000</v>
      </c>
      <c r="V58" s="9">
        <v>9830</v>
      </c>
      <c r="X58" s="9">
        <v>6271538220</v>
      </c>
      <c r="Z58" s="9">
        <v>7315510575</v>
      </c>
      <c r="AB58" s="10">
        <v>0.02</v>
      </c>
      <c r="AG58" s="22"/>
      <c r="AH58" s="23"/>
      <c r="AI58" s="23"/>
      <c r="AJ58" s="21"/>
      <c r="AK58" s="23"/>
    </row>
    <row r="59" spans="1:37" ht="21.75" customHeight="1" x14ac:dyDescent="0.2">
      <c r="A59" s="82" t="s">
        <v>69</v>
      </c>
      <c r="B59" s="82"/>
      <c r="C59" s="82"/>
      <c r="E59" s="83">
        <v>3883867</v>
      </c>
      <c r="F59" s="83"/>
      <c r="H59" s="9">
        <v>11810839547</v>
      </c>
      <c r="J59" s="9">
        <v>13685002558.427601</v>
      </c>
      <c r="L59" s="9">
        <v>0</v>
      </c>
      <c r="N59" s="9">
        <v>0</v>
      </c>
      <c r="P59" s="9">
        <v>0</v>
      </c>
      <c r="R59" s="9">
        <v>0</v>
      </c>
      <c r="T59" s="9">
        <v>3883867</v>
      </c>
      <c r="V59" s="9">
        <v>3551</v>
      </c>
      <c r="X59" s="9">
        <v>11810839547</v>
      </c>
      <c r="Z59" s="9">
        <v>13685002558.427601</v>
      </c>
      <c r="AB59" s="10">
        <v>0.03</v>
      </c>
      <c r="AG59" s="22"/>
      <c r="AH59" s="21"/>
      <c r="AI59" s="23"/>
      <c r="AJ59" s="21"/>
      <c r="AK59" s="23"/>
    </row>
    <row r="60" spans="1:37" ht="21.75" customHeight="1" x14ac:dyDescent="0.2">
      <c r="A60" s="82" t="s">
        <v>70</v>
      </c>
      <c r="B60" s="82"/>
      <c r="C60" s="82"/>
      <c r="E60" s="83">
        <v>7912015</v>
      </c>
      <c r="F60" s="83"/>
      <c r="H60" s="9">
        <v>31689502872</v>
      </c>
      <c r="J60" s="9">
        <v>15662455972.4797</v>
      </c>
      <c r="L60" s="9">
        <v>0</v>
      </c>
      <c r="N60" s="9">
        <v>0</v>
      </c>
      <c r="P60" s="9">
        <v>0</v>
      </c>
      <c r="R60" s="9">
        <v>0</v>
      </c>
      <c r="T60" s="9">
        <v>7912015</v>
      </c>
      <c r="V60" s="9">
        <v>1901</v>
      </c>
      <c r="X60" s="9">
        <v>29439450872</v>
      </c>
      <c r="Z60" s="9">
        <v>14924475590.819</v>
      </c>
      <c r="AB60" s="10">
        <v>0.04</v>
      </c>
      <c r="AG60" s="22"/>
      <c r="AH60" s="23"/>
      <c r="AI60" s="23"/>
      <c r="AJ60" s="21"/>
      <c r="AK60" s="23"/>
    </row>
    <row r="61" spans="1:37" ht="21.75" customHeight="1" x14ac:dyDescent="0.2">
      <c r="A61" s="82" t="s">
        <v>71</v>
      </c>
      <c r="B61" s="82"/>
      <c r="C61" s="82"/>
      <c r="E61" s="83">
        <v>30228396</v>
      </c>
      <c r="F61" s="83"/>
      <c r="H61" s="9">
        <v>146844878538</v>
      </c>
      <c r="J61" s="9">
        <v>410927807835.20398</v>
      </c>
      <c r="L61" s="9">
        <v>0</v>
      </c>
      <c r="N61" s="9">
        <v>0</v>
      </c>
      <c r="P61" s="9">
        <v>0</v>
      </c>
      <c r="R61" s="9">
        <v>0</v>
      </c>
      <c r="T61" s="9">
        <v>30228396</v>
      </c>
      <c r="V61" s="9">
        <v>13700</v>
      </c>
      <c r="X61" s="9">
        <v>146844878538</v>
      </c>
      <c r="Z61" s="9">
        <v>410927807835.20398</v>
      </c>
      <c r="AB61" s="10">
        <v>0.99</v>
      </c>
      <c r="AG61" s="22"/>
      <c r="AH61" s="23"/>
      <c r="AI61" s="21"/>
      <c r="AJ61" s="23"/>
      <c r="AK61" s="21"/>
    </row>
    <row r="62" spans="1:37" ht="21.75" customHeight="1" x14ac:dyDescent="0.2">
      <c r="A62" s="84" t="s">
        <v>72</v>
      </c>
      <c r="B62" s="84"/>
      <c r="C62" s="84"/>
      <c r="D62" s="12"/>
      <c r="E62" s="83">
        <v>0</v>
      </c>
      <c r="F62" s="83"/>
      <c r="H62" s="13">
        <v>0</v>
      </c>
      <c r="J62" s="13">
        <v>0</v>
      </c>
      <c r="L62" s="9">
        <v>827225</v>
      </c>
      <c r="N62" s="13">
        <v>0</v>
      </c>
      <c r="P62" s="9">
        <v>0</v>
      </c>
      <c r="R62" s="13">
        <v>0</v>
      </c>
      <c r="T62" s="9">
        <v>827225</v>
      </c>
      <c r="V62" s="9">
        <v>901</v>
      </c>
      <c r="X62" s="13">
        <v>2250052000</v>
      </c>
      <c r="Z62" s="13">
        <v>739568326.22574997</v>
      </c>
      <c r="AB62" s="14">
        <v>0</v>
      </c>
      <c r="AG62" s="22"/>
      <c r="AH62" s="23"/>
      <c r="AI62" s="21"/>
      <c r="AJ62" s="23"/>
      <c r="AK62" s="21"/>
    </row>
    <row r="63" spans="1:37" ht="21.75" customHeight="1" thickBot="1" x14ac:dyDescent="0.25">
      <c r="A63" s="85" t="s">
        <v>73</v>
      </c>
      <c r="B63" s="85"/>
      <c r="C63" s="85"/>
      <c r="D63" s="85"/>
      <c r="F63" s="9"/>
      <c r="H63" s="16">
        <v>2496082190015</v>
      </c>
      <c r="J63" s="16">
        <v>2251212666521.6499</v>
      </c>
      <c r="L63" s="9"/>
      <c r="N63" s="16">
        <v>0</v>
      </c>
      <c r="P63" s="9"/>
      <c r="R63" s="16">
        <v>0</v>
      </c>
      <c r="T63" s="9"/>
      <c r="V63" s="9"/>
      <c r="X63" s="16">
        <v>2496082190015</v>
      </c>
      <c r="Z63" s="16">
        <v>2261737416560.3701</v>
      </c>
      <c r="AB63" s="17">
        <v>5.43</v>
      </c>
      <c r="AJ63" s="20"/>
      <c r="AK63" s="20"/>
    </row>
    <row r="64" spans="1:37" ht="13.5" thickTop="1" x14ac:dyDescent="0.2">
      <c r="AK64" s="20"/>
    </row>
    <row r="65" spans="22:37" x14ac:dyDescent="0.2">
      <c r="AK65" s="20"/>
    </row>
    <row r="70" spans="22:37" x14ac:dyDescent="0.2">
      <c r="V70" s="20"/>
    </row>
    <row r="73" spans="22:37" x14ac:dyDescent="0.2">
      <c r="V73" s="20"/>
    </row>
    <row r="74" spans="22:37" x14ac:dyDescent="0.2">
      <c r="V74" s="20"/>
    </row>
    <row r="75" spans="22:37" x14ac:dyDescent="0.2">
      <c r="V75" s="20"/>
    </row>
    <row r="76" spans="22:37" x14ac:dyDescent="0.2">
      <c r="V76" s="20"/>
    </row>
  </sheetData>
  <autoFilter ref="A8:AB8" xr:uid="{00000000-0001-0000-0100-000000000000}">
    <filterColumn colId="0" showButton="0"/>
    <filterColumn colId="1" showButton="0"/>
    <filterColumn colId="4" showButton="0"/>
  </autoFilter>
  <mergeCells count="122">
    <mergeCell ref="A62:C62"/>
    <mergeCell ref="E62:F62"/>
    <mergeCell ref="A63:D63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scale="58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</row>
    <row r="2" spans="1:25" ht="21.75" customHeight="1" x14ac:dyDescent="0.2">
      <c r="A2" s="75" t="s">
        <v>196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</row>
    <row r="3" spans="1:25" ht="21.75" customHeight="1" x14ac:dyDescent="0.2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</row>
    <row r="4" spans="1:25" ht="7.35" customHeight="1" x14ac:dyDescent="0.2"/>
    <row r="5" spans="1:25" ht="14.45" customHeight="1" x14ac:dyDescent="0.2">
      <c r="A5" s="77" t="s">
        <v>268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</row>
    <row r="6" spans="1:25" ht="7.35" customHeight="1" x14ac:dyDescent="0.2"/>
    <row r="7" spans="1:25" ht="14.45" customHeight="1" x14ac:dyDescent="0.2">
      <c r="E7" s="78" t="s">
        <v>215</v>
      </c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Y7" s="2" t="s">
        <v>216</v>
      </c>
    </row>
    <row r="8" spans="1:25" ht="29.1" customHeight="1" x14ac:dyDescent="0.2">
      <c r="A8" s="2" t="s">
        <v>269</v>
      </c>
      <c r="C8" s="2" t="s">
        <v>270</v>
      </c>
      <c r="E8" s="19" t="s">
        <v>78</v>
      </c>
      <c r="F8" s="3"/>
      <c r="G8" s="19" t="s">
        <v>13</v>
      </c>
      <c r="H8" s="3"/>
      <c r="I8" s="19" t="s">
        <v>77</v>
      </c>
      <c r="J8" s="3"/>
      <c r="K8" s="19" t="s">
        <v>271</v>
      </c>
      <c r="L8" s="3"/>
      <c r="M8" s="19" t="s">
        <v>272</v>
      </c>
      <c r="N8" s="3"/>
      <c r="O8" s="19" t="s">
        <v>273</v>
      </c>
      <c r="P8" s="3"/>
      <c r="Q8" s="19" t="s">
        <v>274</v>
      </c>
      <c r="R8" s="3"/>
      <c r="S8" s="19" t="s">
        <v>275</v>
      </c>
      <c r="T8" s="3"/>
      <c r="U8" s="19" t="s">
        <v>276</v>
      </c>
      <c r="V8" s="3"/>
      <c r="W8" s="19" t="s">
        <v>277</v>
      </c>
      <c r="Y8" s="19" t="s">
        <v>277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88"/>
  <sheetViews>
    <sheetView rightToLeft="1" workbookViewId="0">
      <pane ySplit="7" topLeftCell="A8" activePane="bottomLeft" state="frozen"/>
      <selection pane="bottomLeft" activeCell="M10" sqref="M10"/>
    </sheetView>
  </sheetViews>
  <sheetFormatPr defaultRowHeight="12.75" x14ac:dyDescent="0.2"/>
  <cols>
    <col min="1" max="1" width="28.7109375" bestFit="1" customWidth="1"/>
    <col min="2" max="2" width="1.28515625" customWidth="1"/>
    <col min="3" max="3" width="13.7109375" bestFit="1" customWidth="1"/>
    <col min="4" max="4" width="1.28515625" customWidth="1"/>
    <col min="5" max="5" width="19.42578125" bestFit="1" customWidth="1"/>
    <col min="6" max="6" width="1.28515625" customWidth="1"/>
    <col min="7" max="7" width="19.5703125" bestFit="1" customWidth="1"/>
    <col min="8" max="8" width="1.28515625" customWidth="1"/>
    <col min="9" max="9" width="26.42578125" bestFit="1" customWidth="1"/>
    <col min="10" max="10" width="1.28515625" customWidth="1"/>
    <col min="11" max="11" width="13.7109375" bestFit="1" customWidth="1"/>
    <col min="12" max="12" width="1.28515625" customWidth="1"/>
    <col min="13" max="13" width="19.42578125" bestFit="1" customWidth="1"/>
    <col min="14" max="14" width="1.28515625" customWidth="1"/>
    <col min="15" max="15" width="19.5703125" bestFit="1" customWidth="1"/>
    <col min="16" max="16" width="1.28515625" customWidth="1"/>
    <col min="17" max="17" width="16.5703125" customWidth="1"/>
    <col min="18" max="18" width="1.28515625" customWidth="1"/>
    <col min="19" max="19" width="0.28515625" customWidth="1"/>
  </cols>
  <sheetData>
    <row r="1" spans="1:18" ht="29.1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1:18" ht="21.75" customHeight="1" x14ac:dyDescent="0.2">
      <c r="A2" s="75" t="s">
        <v>196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spans="1:18" ht="21.75" customHeight="1" x14ac:dyDescent="0.2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spans="1:18" ht="14.45" customHeight="1" x14ac:dyDescent="0.2"/>
    <row r="5" spans="1:18" ht="14.45" customHeight="1" x14ac:dyDescent="0.2">
      <c r="A5" s="77" t="s">
        <v>278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</row>
    <row r="6" spans="1:18" ht="14.45" customHeight="1" x14ac:dyDescent="0.2">
      <c r="A6" s="78" t="s">
        <v>199</v>
      </c>
      <c r="C6" s="78" t="s">
        <v>215</v>
      </c>
      <c r="D6" s="78"/>
      <c r="E6" s="78"/>
      <c r="F6" s="78"/>
      <c r="G6" s="78"/>
      <c r="H6" s="78"/>
      <c r="I6" s="78"/>
      <c r="K6" s="78" t="s">
        <v>216</v>
      </c>
      <c r="L6" s="78"/>
      <c r="M6" s="78"/>
      <c r="N6" s="78"/>
      <c r="O6" s="78"/>
      <c r="P6" s="78"/>
      <c r="Q6" s="78"/>
      <c r="R6" s="78"/>
    </row>
    <row r="7" spans="1:18" ht="31.5" customHeight="1" x14ac:dyDescent="0.2">
      <c r="A7" s="78"/>
      <c r="C7" s="19" t="s">
        <v>13</v>
      </c>
      <c r="D7" s="3"/>
      <c r="E7" s="19" t="s">
        <v>15</v>
      </c>
      <c r="F7" s="3"/>
      <c r="G7" s="19" t="s">
        <v>266</v>
      </c>
      <c r="H7" s="3"/>
      <c r="I7" s="19" t="s">
        <v>279</v>
      </c>
      <c r="K7" s="19" t="s">
        <v>13</v>
      </c>
      <c r="L7" s="3"/>
      <c r="M7" s="19" t="s">
        <v>15</v>
      </c>
      <c r="N7" s="3"/>
      <c r="O7" s="19" t="s">
        <v>266</v>
      </c>
      <c r="P7" s="3"/>
      <c r="Q7" s="102" t="s">
        <v>279</v>
      </c>
      <c r="R7" s="102"/>
    </row>
    <row r="8" spans="1:18" ht="21.75" customHeight="1" x14ac:dyDescent="0.2">
      <c r="A8" s="5" t="s">
        <v>20</v>
      </c>
      <c r="C8" s="6">
        <v>151044394</v>
      </c>
      <c r="E8" s="24">
        <v>130842464588</v>
      </c>
      <c r="F8" s="25"/>
      <c r="G8" s="24">
        <v>130842464588</v>
      </c>
      <c r="H8" s="25"/>
      <c r="I8" s="24">
        <v>0</v>
      </c>
      <c r="K8" s="6">
        <v>151044394</v>
      </c>
      <c r="M8" s="24">
        <v>130842464588</v>
      </c>
      <c r="N8" s="25"/>
      <c r="O8" s="24">
        <v>130842464588</v>
      </c>
      <c r="P8" s="25"/>
      <c r="Q8" s="89">
        <v>0</v>
      </c>
      <c r="R8" s="89"/>
    </row>
    <row r="9" spans="1:18" ht="21.75" customHeight="1" x14ac:dyDescent="0.2">
      <c r="A9" s="8" t="s">
        <v>66</v>
      </c>
      <c r="C9" s="9">
        <v>303003995</v>
      </c>
      <c r="E9" s="26">
        <v>549609723088</v>
      </c>
      <c r="F9" s="25"/>
      <c r="G9" s="26">
        <v>539086560994</v>
      </c>
      <c r="H9" s="25"/>
      <c r="I9" s="26">
        <v>10523162094</v>
      </c>
      <c r="K9" s="9">
        <v>303003995</v>
      </c>
      <c r="M9" s="26">
        <v>549609723088</v>
      </c>
      <c r="N9" s="25"/>
      <c r="O9" s="26">
        <v>539086560994</v>
      </c>
      <c r="P9" s="25"/>
      <c r="Q9" s="90">
        <v>10523162094</v>
      </c>
      <c r="R9" s="90"/>
    </row>
    <row r="10" spans="1:18" ht="21.75" customHeight="1" x14ac:dyDescent="0.2">
      <c r="A10" s="8" t="s">
        <v>42</v>
      </c>
      <c r="C10" s="9">
        <v>10000</v>
      </c>
      <c r="E10" s="26">
        <v>4266761</v>
      </c>
      <c r="F10" s="25"/>
      <c r="G10" s="26">
        <v>4266761</v>
      </c>
      <c r="H10" s="25"/>
      <c r="I10" s="26">
        <v>0</v>
      </c>
      <c r="K10" s="9">
        <v>10000</v>
      </c>
      <c r="M10" s="26">
        <v>4266761</v>
      </c>
      <c r="N10" s="25"/>
      <c r="O10" s="26">
        <v>4266761</v>
      </c>
      <c r="P10" s="25"/>
      <c r="Q10" s="90">
        <v>0</v>
      </c>
      <c r="R10" s="90"/>
    </row>
    <row r="11" spans="1:18" ht="21.75" customHeight="1" x14ac:dyDescent="0.2">
      <c r="A11" s="8" t="s">
        <v>58</v>
      </c>
      <c r="C11" s="9">
        <v>10000</v>
      </c>
      <c r="E11" s="26">
        <v>9714323</v>
      </c>
      <c r="F11" s="25"/>
      <c r="G11" s="26">
        <v>9714323</v>
      </c>
      <c r="H11" s="25"/>
      <c r="I11" s="26">
        <v>0</v>
      </c>
      <c r="K11" s="9">
        <v>10000</v>
      </c>
      <c r="M11" s="26">
        <v>9714323</v>
      </c>
      <c r="N11" s="25"/>
      <c r="O11" s="26">
        <v>9714323</v>
      </c>
      <c r="P11" s="25"/>
      <c r="Q11" s="90">
        <v>0</v>
      </c>
      <c r="R11" s="90"/>
    </row>
    <row r="12" spans="1:18" ht="21.75" customHeight="1" x14ac:dyDescent="0.2">
      <c r="A12" s="8" t="s">
        <v>104</v>
      </c>
      <c r="C12" s="9">
        <v>3626000</v>
      </c>
      <c r="E12" s="26">
        <v>61995842847</v>
      </c>
      <c r="F12" s="25"/>
      <c r="G12" s="26">
        <v>61995842847</v>
      </c>
      <c r="H12" s="25"/>
      <c r="I12" s="26">
        <v>0</v>
      </c>
      <c r="K12" s="9">
        <v>3626000</v>
      </c>
      <c r="M12" s="26">
        <v>61995842847</v>
      </c>
      <c r="N12" s="25"/>
      <c r="O12" s="26">
        <v>61995842847</v>
      </c>
      <c r="P12" s="25"/>
      <c r="Q12" s="90">
        <v>0</v>
      </c>
      <c r="R12" s="90"/>
    </row>
    <row r="13" spans="1:18" ht="21.75" customHeight="1" x14ac:dyDescent="0.2">
      <c r="A13" s="8" t="s">
        <v>103</v>
      </c>
      <c r="C13" s="9">
        <v>2500000</v>
      </c>
      <c r="E13" s="26">
        <v>42382296000</v>
      </c>
      <c r="F13" s="25"/>
      <c r="G13" s="26">
        <v>42382296000</v>
      </c>
      <c r="H13" s="25"/>
      <c r="I13" s="26">
        <v>0</v>
      </c>
      <c r="K13" s="9">
        <v>2500000</v>
      </c>
      <c r="M13" s="26">
        <v>42382296000</v>
      </c>
      <c r="N13" s="25"/>
      <c r="O13" s="26">
        <v>42382296000</v>
      </c>
      <c r="P13" s="25"/>
      <c r="Q13" s="90">
        <v>0</v>
      </c>
      <c r="R13" s="90"/>
    </row>
    <row r="14" spans="1:18" ht="21.75" customHeight="1" x14ac:dyDescent="0.2">
      <c r="A14" s="8" t="s">
        <v>54</v>
      </c>
      <c r="C14" s="9">
        <v>10000</v>
      </c>
      <c r="E14" s="26">
        <v>12909432</v>
      </c>
      <c r="F14" s="25"/>
      <c r="G14" s="26">
        <v>12909432</v>
      </c>
      <c r="H14" s="25"/>
      <c r="I14" s="26">
        <v>0</v>
      </c>
      <c r="K14" s="9">
        <v>10000</v>
      </c>
      <c r="M14" s="26">
        <v>12909432</v>
      </c>
      <c r="N14" s="25"/>
      <c r="O14" s="26">
        <v>12909432</v>
      </c>
      <c r="P14" s="25"/>
      <c r="Q14" s="90">
        <v>0</v>
      </c>
      <c r="R14" s="90"/>
    </row>
    <row r="15" spans="1:18" ht="21.75" customHeight="1" x14ac:dyDescent="0.2">
      <c r="A15" s="8" t="s">
        <v>100</v>
      </c>
      <c r="C15" s="9">
        <v>28528000</v>
      </c>
      <c r="E15" s="26">
        <v>276093984000</v>
      </c>
      <c r="F15" s="25"/>
      <c r="G15" s="26">
        <v>275551932000</v>
      </c>
      <c r="H15" s="25"/>
      <c r="I15" s="26">
        <v>542052000</v>
      </c>
      <c r="K15" s="9">
        <v>28528000</v>
      </c>
      <c r="M15" s="26">
        <v>276093984000</v>
      </c>
      <c r="N15" s="25"/>
      <c r="O15" s="26">
        <v>275551932000</v>
      </c>
      <c r="P15" s="25"/>
      <c r="Q15" s="90">
        <v>542052000</v>
      </c>
      <c r="R15" s="90"/>
    </row>
    <row r="16" spans="1:18" ht="21.75" customHeight="1" x14ac:dyDescent="0.2">
      <c r="A16" s="8" t="s">
        <v>51</v>
      </c>
      <c r="C16" s="9">
        <v>10000</v>
      </c>
      <c r="E16" s="26">
        <v>6876431</v>
      </c>
      <c r="F16" s="25"/>
      <c r="G16" s="26">
        <v>6876431</v>
      </c>
      <c r="H16" s="25"/>
      <c r="I16" s="26">
        <v>0</v>
      </c>
      <c r="K16" s="9">
        <v>10000</v>
      </c>
      <c r="M16" s="26">
        <v>6876431</v>
      </c>
      <c r="N16" s="25"/>
      <c r="O16" s="26">
        <v>6876431</v>
      </c>
      <c r="P16" s="25"/>
      <c r="Q16" s="90">
        <v>0</v>
      </c>
      <c r="R16" s="90"/>
    </row>
    <row r="17" spans="1:18" ht="21.75" customHeight="1" x14ac:dyDescent="0.2">
      <c r="A17" s="8" t="s">
        <v>68</v>
      </c>
      <c r="C17" s="9">
        <v>750000</v>
      </c>
      <c r="E17" s="26">
        <v>7315510575</v>
      </c>
      <c r="F17" s="25"/>
      <c r="G17" s="26">
        <v>7315510575</v>
      </c>
      <c r="H17" s="25"/>
      <c r="I17" s="26">
        <v>0</v>
      </c>
      <c r="K17" s="9">
        <v>750000</v>
      </c>
      <c r="M17" s="26">
        <v>7315510575</v>
      </c>
      <c r="N17" s="25"/>
      <c r="O17" s="26">
        <v>7315510575</v>
      </c>
      <c r="P17" s="25"/>
      <c r="Q17" s="90">
        <v>0</v>
      </c>
      <c r="R17" s="90"/>
    </row>
    <row r="18" spans="1:18" ht="21.75" customHeight="1" x14ac:dyDescent="0.2">
      <c r="A18" s="8" t="s">
        <v>53</v>
      </c>
      <c r="C18" s="9">
        <v>10000</v>
      </c>
      <c r="E18" s="26">
        <v>19736250</v>
      </c>
      <c r="F18" s="25"/>
      <c r="G18" s="26">
        <v>19736250</v>
      </c>
      <c r="H18" s="25"/>
      <c r="I18" s="26">
        <v>0</v>
      </c>
      <c r="K18" s="9">
        <v>10000</v>
      </c>
      <c r="M18" s="26">
        <v>19736250</v>
      </c>
      <c r="N18" s="25"/>
      <c r="O18" s="26">
        <v>19736250</v>
      </c>
      <c r="P18" s="25"/>
      <c r="Q18" s="90">
        <v>0</v>
      </c>
      <c r="R18" s="90"/>
    </row>
    <row r="19" spans="1:18" ht="21.75" customHeight="1" x14ac:dyDescent="0.2">
      <c r="A19" s="8" t="s">
        <v>101</v>
      </c>
      <c r="C19" s="9">
        <v>1470</v>
      </c>
      <c r="E19" s="26">
        <v>141231086430</v>
      </c>
      <c r="F19" s="25"/>
      <c r="G19" s="26">
        <v>164916126850</v>
      </c>
      <c r="H19" s="25"/>
      <c r="I19" s="26">
        <v>-23685040420</v>
      </c>
      <c r="K19" s="9">
        <v>1470</v>
      </c>
      <c r="M19" s="26">
        <v>141231086430</v>
      </c>
      <c r="N19" s="25"/>
      <c r="O19" s="26">
        <v>164916126850</v>
      </c>
      <c r="P19" s="25"/>
      <c r="Q19" s="90">
        <v>-23685040420</v>
      </c>
      <c r="R19" s="90"/>
    </row>
    <row r="20" spans="1:18" ht="21.75" customHeight="1" x14ac:dyDescent="0.2">
      <c r="A20" s="8" t="s">
        <v>69</v>
      </c>
      <c r="C20" s="9">
        <v>3883867</v>
      </c>
      <c r="E20" s="26">
        <v>13685002558</v>
      </c>
      <c r="F20" s="25"/>
      <c r="G20" s="26">
        <v>13685002558</v>
      </c>
      <c r="H20" s="25"/>
      <c r="I20" s="26">
        <v>0</v>
      </c>
      <c r="K20" s="9">
        <v>3883867</v>
      </c>
      <c r="M20" s="26">
        <v>13685002558</v>
      </c>
      <c r="N20" s="25"/>
      <c r="O20" s="26">
        <v>13685002558</v>
      </c>
      <c r="P20" s="25"/>
      <c r="Q20" s="90">
        <v>0</v>
      </c>
      <c r="R20" s="90"/>
    </row>
    <row r="21" spans="1:18" ht="21.75" customHeight="1" x14ac:dyDescent="0.2">
      <c r="A21" s="8" t="s">
        <v>52</v>
      </c>
      <c r="C21" s="9">
        <v>10000</v>
      </c>
      <c r="E21" s="26">
        <v>11688940</v>
      </c>
      <c r="F21" s="25"/>
      <c r="G21" s="26">
        <v>11688940</v>
      </c>
      <c r="H21" s="25"/>
      <c r="I21" s="26">
        <v>0</v>
      </c>
      <c r="K21" s="9">
        <v>10000</v>
      </c>
      <c r="M21" s="26">
        <v>11688940</v>
      </c>
      <c r="N21" s="25"/>
      <c r="O21" s="26">
        <v>11688940</v>
      </c>
      <c r="P21" s="25"/>
      <c r="Q21" s="90">
        <v>0</v>
      </c>
      <c r="R21" s="90"/>
    </row>
    <row r="22" spans="1:18" ht="21.75" customHeight="1" x14ac:dyDescent="0.2">
      <c r="A22" s="8" t="s">
        <v>34</v>
      </c>
      <c r="C22" s="9">
        <v>201390057</v>
      </c>
      <c r="E22" s="26">
        <v>354903961862</v>
      </c>
      <c r="F22" s="25"/>
      <c r="G22" s="26">
        <v>354903961862</v>
      </c>
      <c r="H22" s="25"/>
      <c r="I22" s="26">
        <v>0</v>
      </c>
      <c r="K22" s="9">
        <v>201390057</v>
      </c>
      <c r="M22" s="26">
        <v>354903961862</v>
      </c>
      <c r="N22" s="25"/>
      <c r="O22" s="26">
        <v>354903961862</v>
      </c>
      <c r="P22" s="25"/>
      <c r="Q22" s="90">
        <v>0</v>
      </c>
      <c r="R22" s="90"/>
    </row>
    <row r="23" spans="1:18" ht="21.75" customHeight="1" x14ac:dyDescent="0.2">
      <c r="A23" s="8" t="s">
        <v>55</v>
      </c>
      <c r="C23" s="9">
        <v>10000</v>
      </c>
      <c r="E23" s="26">
        <v>5973465</v>
      </c>
      <c r="F23" s="25"/>
      <c r="G23" s="26">
        <v>5973465</v>
      </c>
      <c r="H23" s="25"/>
      <c r="I23" s="26">
        <v>0</v>
      </c>
      <c r="K23" s="9">
        <v>10000</v>
      </c>
      <c r="M23" s="26">
        <v>5973465</v>
      </c>
      <c r="N23" s="25"/>
      <c r="O23" s="26">
        <v>5973465</v>
      </c>
      <c r="P23" s="25"/>
      <c r="Q23" s="90">
        <v>0</v>
      </c>
      <c r="R23" s="90"/>
    </row>
    <row r="24" spans="1:18" ht="21.75" customHeight="1" x14ac:dyDescent="0.2">
      <c r="A24" s="8" t="s">
        <v>47</v>
      </c>
      <c r="C24" s="9">
        <v>2386011</v>
      </c>
      <c r="E24" s="26">
        <v>16194159203</v>
      </c>
      <c r="F24" s="25"/>
      <c r="G24" s="26">
        <v>16194159203</v>
      </c>
      <c r="H24" s="25"/>
      <c r="I24" s="26">
        <v>0</v>
      </c>
      <c r="K24" s="9">
        <v>2386011</v>
      </c>
      <c r="M24" s="26">
        <v>16194159203</v>
      </c>
      <c r="N24" s="25"/>
      <c r="O24" s="26">
        <v>16194159203</v>
      </c>
      <c r="P24" s="25"/>
      <c r="Q24" s="90">
        <v>0</v>
      </c>
      <c r="R24" s="90"/>
    </row>
    <row r="25" spans="1:18" ht="21.75" customHeight="1" x14ac:dyDescent="0.2">
      <c r="A25" s="8" t="s">
        <v>60</v>
      </c>
      <c r="C25" s="9">
        <v>10000</v>
      </c>
      <c r="E25" s="26">
        <v>4286606</v>
      </c>
      <c r="F25" s="25"/>
      <c r="G25" s="26">
        <v>4286606</v>
      </c>
      <c r="H25" s="25"/>
      <c r="I25" s="26">
        <v>0</v>
      </c>
      <c r="K25" s="9">
        <v>10000</v>
      </c>
      <c r="M25" s="26">
        <v>4286606</v>
      </c>
      <c r="N25" s="25"/>
      <c r="O25" s="26">
        <v>4286606</v>
      </c>
      <c r="P25" s="25"/>
      <c r="Q25" s="90">
        <v>0</v>
      </c>
      <c r="R25" s="90"/>
    </row>
    <row r="26" spans="1:18" ht="21.75" customHeight="1" x14ac:dyDescent="0.2">
      <c r="A26" s="8" t="s">
        <v>19</v>
      </c>
      <c r="C26" s="9">
        <v>1675000</v>
      </c>
      <c r="E26" s="26">
        <v>6902502994</v>
      </c>
      <c r="F26" s="25"/>
      <c r="G26" s="26">
        <v>6902502994</v>
      </c>
      <c r="H26" s="25"/>
      <c r="I26" s="26">
        <v>0</v>
      </c>
      <c r="K26" s="9">
        <v>1675000</v>
      </c>
      <c r="M26" s="26">
        <v>6902502994</v>
      </c>
      <c r="N26" s="25"/>
      <c r="O26" s="26">
        <v>6902502994</v>
      </c>
      <c r="P26" s="25"/>
      <c r="Q26" s="90">
        <v>0</v>
      </c>
      <c r="R26" s="90"/>
    </row>
    <row r="27" spans="1:18" ht="21.75" customHeight="1" x14ac:dyDescent="0.2">
      <c r="A27" s="8" t="s">
        <v>31</v>
      </c>
      <c r="C27" s="9">
        <v>417915</v>
      </c>
      <c r="E27" s="26">
        <v>18909613977</v>
      </c>
      <c r="F27" s="25"/>
      <c r="G27" s="26">
        <v>18909613977</v>
      </c>
      <c r="H27" s="25"/>
      <c r="I27" s="26">
        <v>0</v>
      </c>
      <c r="K27" s="9">
        <v>417915</v>
      </c>
      <c r="M27" s="26">
        <v>18909613977</v>
      </c>
      <c r="N27" s="25"/>
      <c r="O27" s="26">
        <v>18909613977</v>
      </c>
      <c r="P27" s="25"/>
      <c r="Q27" s="90">
        <v>0</v>
      </c>
      <c r="R27" s="90"/>
    </row>
    <row r="28" spans="1:18" ht="21.75" customHeight="1" x14ac:dyDescent="0.2">
      <c r="A28" s="8" t="s">
        <v>23</v>
      </c>
      <c r="C28" s="9">
        <v>18578690</v>
      </c>
      <c r="E28" s="26">
        <v>38713661125</v>
      </c>
      <c r="F28" s="25"/>
      <c r="G28" s="26">
        <v>38713661125</v>
      </c>
      <c r="H28" s="25"/>
      <c r="I28" s="26">
        <v>0</v>
      </c>
      <c r="K28" s="9">
        <v>18578690</v>
      </c>
      <c r="M28" s="26">
        <v>38713661125</v>
      </c>
      <c r="N28" s="25"/>
      <c r="O28" s="26">
        <v>38713661125</v>
      </c>
      <c r="P28" s="25"/>
      <c r="Q28" s="90">
        <v>0</v>
      </c>
      <c r="R28" s="90"/>
    </row>
    <row r="29" spans="1:18" ht="21.75" customHeight="1" x14ac:dyDescent="0.2">
      <c r="A29" s="8" t="s">
        <v>50</v>
      </c>
      <c r="C29" s="9">
        <v>10000</v>
      </c>
      <c r="E29" s="26">
        <v>12066003</v>
      </c>
      <c r="F29" s="25"/>
      <c r="G29" s="26">
        <v>12066003</v>
      </c>
      <c r="H29" s="25"/>
      <c r="I29" s="26">
        <v>0</v>
      </c>
      <c r="K29" s="9">
        <v>10000</v>
      </c>
      <c r="M29" s="26">
        <v>12066003</v>
      </c>
      <c r="N29" s="25"/>
      <c r="O29" s="26">
        <v>12066003</v>
      </c>
      <c r="P29" s="25"/>
      <c r="Q29" s="90">
        <v>0</v>
      </c>
      <c r="R29" s="90"/>
    </row>
    <row r="30" spans="1:18" ht="21.75" customHeight="1" x14ac:dyDescent="0.2">
      <c r="A30" s="8" t="s">
        <v>36</v>
      </c>
      <c r="C30" s="9">
        <v>56389215</v>
      </c>
      <c r="E30" s="26">
        <v>34914875653</v>
      </c>
      <c r="F30" s="25"/>
      <c r="G30" s="26">
        <v>34914875653</v>
      </c>
      <c r="H30" s="25"/>
      <c r="I30" s="26">
        <v>0</v>
      </c>
      <c r="K30" s="9">
        <v>56389215</v>
      </c>
      <c r="M30" s="26">
        <v>34914875653</v>
      </c>
      <c r="N30" s="25"/>
      <c r="O30" s="26">
        <v>34914875653</v>
      </c>
      <c r="P30" s="25"/>
      <c r="Q30" s="90">
        <v>0</v>
      </c>
      <c r="R30" s="90"/>
    </row>
    <row r="31" spans="1:18" ht="21.75" customHeight="1" x14ac:dyDescent="0.2">
      <c r="A31" s="8" t="s">
        <v>35</v>
      </c>
      <c r="C31" s="9">
        <v>6741479</v>
      </c>
      <c r="E31" s="26">
        <v>13706513735</v>
      </c>
      <c r="F31" s="25"/>
      <c r="G31" s="26">
        <v>13706513735</v>
      </c>
      <c r="H31" s="25"/>
      <c r="I31" s="26">
        <v>0</v>
      </c>
      <c r="K31" s="9">
        <v>6741479</v>
      </c>
      <c r="M31" s="26">
        <v>13706513735</v>
      </c>
      <c r="N31" s="25"/>
      <c r="O31" s="26">
        <v>13706513735</v>
      </c>
      <c r="P31" s="25"/>
      <c r="Q31" s="90">
        <v>0</v>
      </c>
      <c r="R31" s="90"/>
    </row>
    <row r="32" spans="1:18" ht="21.75" customHeight="1" x14ac:dyDescent="0.2">
      <c r="A32" s="8" t="s">
        <v>29</v>
      </c>
      <c r="C32" s="9">
        <v>2491443</v>
      </c>
      <c r="E32" s="26">
        <v>32217503785</v>
      </c>
      <c r="F32" s="25"/>
      <c r="G32" s="26">
        <v>32217503785</v>
      </c>
      <c r="H32" s="25"/>
      <c r="I32" s="26">
        <v>0</v>
      </c>
      <c r="K32" s="9">
        <v>2491443</v>
      </c>
      <c r="M32" s="26">
        <v>32217503785</v>
      </c>
      <c r="N32" s="25"/>
      <c r="O32" s="26">
        <v>32217503785</v>
      </c>
      <c r="P32" s="25"/>
      <c r="Q32" s="90">
        <v>0</v>
      </c>
      <c r="R32" s="90"/>
    </row>
    <row r="33" spans="1:18" ht="21.75" customHeight="1" x14ac:dyDescent="0.2">
      <c r="A33" s="8" t="s">
        <v>49</v>
      </c>
      <c r="C33" s="9">
        <v>10000</v>
      </c>
      <c r="E33" s="26">
        <v>4316374</v>
      </c>
      <c r="F33" s="25"/>
      <c r="G33" s="26">
        <v>4316374</v>
      </c>
      <c r="H33" s="25"/>
      <c r="I33" s="26">
        <v>0</v>
      </c>
      <c r="K33" s="9">
        <v>10000</v>
      </c>
      <c r="M33" s="26">
        <v>4316374</v>
      </c>
      <c r="N33" s="25"/>
      <c r="O33" s="26">
        <v>4316374</v>
      </c>
      <c r="P33" s="25"/>
      <c r="Q33" s="90">
        <v>0</v>
      </c>
      <c r="R33" s="90"/>
    </row>
    <row r="34" spans="1:18" ht="21.75" customHeight="1" x14ac:dyDescent="0.2">
      <c r="A34" s="8" t="s">
        <v>110</v>
      </c>
      <c r="C34" s="9">
        <v>24385722</v>
      </c>
      <c r="E34" s="26">
        <v>238980075600</v>
      </c>
      <c r="F34" s="25"/>
      <c r="G34" s="26">
        <v>249999991699</v>
      </c>
      <c r="H34" s="25"/>
      <c r="I34" s="26">
        <v>-11019916099</v>
      </c>
      <c r="K34" s="9">
        <v>24385722</v>
      </c>
      <c r="M34" s="26">
        <v>238980075600</v>
      </c>
      <c r="N34" s="25"/>
      <c r="O34" s="26">
        <v>249999991699</v>
      </c>
      <c r="P34" s="25"/>
      <c r="Q34" s="90">
        <v>-11019916099</v>
      </c>
      <c r="R34" s="90"/>
    </row>
    <row r="35" spans="1:18" ht="21.75" customHeight="1" x14ac:dyDescent="0.2">
      <c r="A35" s="8" t="s">
        <v>26</v>
      </c>
      <c r="C35" s="9">
        <v>2888808</v>
      </c>
      <c r="E35" s="26">
        <v>8863148473</v>
      </c>
      <c r="F35" s="25"/>
      <c r="G35" s="26">
        <v>8863148473</v>
      </c>
      <c r="H35" s="25"/>
      <c r="I35" s="26">
        <v>0</v>
      </c>
      <c r="K35" s="9">
        <v>2888808</v>
      </c>
      <c r="M35" s="26">
        <v>8863148473</v>
      </c>
      <c r="N35" s="25"/>
      <c r="O35" s="26">
        <v>8863148473</v>
      </c>
      <c r="P35" s="25"/>
      <c r="Q35" s="90">
        <v>0</v>
      </c>
      <c r="R35" s="90"/>
    </row>
    <row r="36" spans="1:18" ht="21.75" customHeight="1" x14ac:dyDescent="0.2">
      <c r="A36" s="8" t="s">
        <v>41</v>
      </c>
      <c r="C36" s="9">
        <v>10000</v>
      </c>
      <c r="E36" s="26">
        <v>9148729</v>
      </c>
      <c r="F36" s="25"/>
      <c r="G36" s="26">
        <v>9148729</v>
      </c>
      <c r="H36" s="25"/>
      <c r="I36" s="26">
        <v>0</v>
      </c>
      <c r="K36" s="9">
        <v>10000</v>
      </c>
      <c r="M36" s="26">
        <v>9148729</v>
      </c>
      <c r="N36" s="25"/>
      <c r="O36" s="26">
        <v>9148729</v>
      </c>
      <c r="P36" s="25"/>
      <c r="Q36" s="90">
        <v>0</v>
      </c>
      <c r="R36" s="90"/>
    </row>
    <row r="37" spans="1:18" ht="21.75" customHeight="1" x14ac:dyDescent="0.2">
      <c r="A37" s="8" t="s">
        <v>67</v>
      </c>
      <c r="C37" s="9">
        <v>13599999</v>
      </c>
      <c r="E37" s="26">
        <v>13562345362</v>
      </c>
      <c r="F37" s="25"/>
      <c r="G37" s="26">
        <v>13562345362</v>
      </c>
      <c r="H37" s="25"/>
      <c r="I37" s="26">
        <v>0</v>
      </c>
      <c r="K37" s="9">
        <v>13599999</v>
      </c>
      <c r="M37" s="26">
        <v>13562345362</v>
      </c>
      <c r="N37" s="25"/>
      <c r="O37" s="26">
        <v>13562345362</v>
      </c>
      <c r="P37" s="25"/>
      <c r="Q37" s="90">
        <v>0</v>
      </c>
      <c r="R37" s="90"/>
    </row>
    <row r="38" spans="1:18" ht="21.75" customHeight="1" x14ac:dyDescent="0.2">
      <c r="A38" s="8" t="s">
        <v>71</v>
      </c>
      <c r="C38" s="9">
        <v>30228396</v>
      </c>
      <c r="E38" s="26">
        <v>410927807835</v>
      </c>
      <c r="F38" s="25"/>
      <c r="G38" s="26">
        <v>410927807835</v>
      </c>
      <c r="H38" s="25"/>
      <c r="I38" s="26">
        <v>0</v>
      </c>
      <c r="K38" s="9">
        <v>30228396</v>
      </c>
      <c r="M38" s="26">
        <v>410927807835</v>
      </c>
      <c r="N38" s="25"/>
      <c r="O38" s="26">
        <v>410927807835</v>
      </c>
      <c r="P38" s="25"/>
      <c r="Q38" s="90">
        <v>0</v>
      </c>
      <c r="R38" s="90"/>
    </row>
    <row r="39" spans="1:18" ht="21.75" customHeight="1" x14ac:dyDescent="0.2">
      <c r="A39" s="8" t="s">
        <v>24</v>
      </c>
      <c r="C39" s="9">
        <v>4250000</v>
      </c>
      <c r="E39" s="26">
        <v>25935457125</v>
      </c>
      <c r="F39" s="25"/>
      <c r="G39" s="26">
        <v>25935457125</v>
      </c>
      <c r="H39" s="25"/>
      <c r="I39" s="26">
        <v>0</v>
      </c>
      <c r="K39" s="9">
        <v>4250000</v>
      </c>
      <c r="M39" s="26">
        <v>25935457125</v>
      </c>
      <c r="N39" s="25"/>
      <c r="O39" s="26">
        <v>25935457125</v>
      </c>
      <c r="P39" s="25"/>
      <c r="Q39" s="90">
        <v>0</v>
      </c>
      <c r="R39" s="90"/>
    </row>
    <row r="40" spans="1:18" ht="21.75" customHeight="1" x14ac:dyDescent="0.2">
      <c r="A40" s="8" t="s">
        <v>70</v>
      </c>
      <c r="C40" s="9">
        <v>7912015</v>
      </c>
      <c r="E40" s="26">
        <v>14924475590</v>
      </c>
      <c r="F40" s="25"/>
      <c r="G40" s="26">
        <v>13412403972</v>
      </c>
      <c r="H40" s="25"/>
      <c r="I40" s="26">
        <v>1512071618</v>
      </c>
      <c r="K40" s="9">
        <v>7912015</v>
      </c>
      <c r="M40" s="26">
        <v>14924475590</v>
      </c>
      <c r="N40" s="25"/>
      <c r="O40" s="26">
        <v>13412403972</v>
      </c>
      <c r="P40" s="25"/>
      <c r="Q40" s="90">
        <v>1512071618</v>
      </c>
      <c r="R40" s="90"/>
    </row>
    <row r="41" spans="1:18" ht="21.75" customHeight="1" x14ac:dyDescent="0.2">
      <c r="A41" s="8" t="s">
        <v>72</v>
      </c>
      <c r="C41" s="9">
        <v>827225</v>
      </c>
      <c r="E41" s="26">
        <v>739568326</v>
      </c>
      <c r="F41" s="25"/>
      <c r="G41" s="26">
        <v>2250052000</v>
      </c>
      <c r="H41" s="25"/>
      <c r="I41" s="26">
        <v>-1510483673</v>
      </c>
      <c r="K41" s="9">
        <v>827225</v>
      </c>
      <c r="M41" s="26">
        <v>739568326</v>
      </c>
      <c r="N41" s="25"/>
      <c r="O41" s="26">
        <v>2250052000</v>
      </c>
      <c r="P41" s="25"/>
      <c r="Q41" s="90">
        <v>-1510483673</v>
      </c>
      <c r="R41" s="90"/>
    </row>
    <row r="42" spans="1:18" ht="21.75" customHeight="1" x14ac:dyDescent="0.2">
      <c r="A42" s="8" t="s">
        <v>21</v>
      </c>
      <c r="C42" s="9">
        <v>42812336</v>
      </c>
      <c r="E42" s="26">
        <v>132117143558</v>
      </c>
      <c r="F42" s="25"/>
      <c r="G42" s="26">
        <v>132117143558</v>
      </c>
      <c r="H42" s="25"/>
      <c r="I42" s="26">
        <v>0</v>
      </c>
      <c r="K42" s="9">
        <v>42812336</v>
      </c>
      <c r="M42" s="26">
        <v>132117143558</v>
      </c>
      <c r="N42" s="25"/>
      <c r="O42" s="26">
        <v>132117143558</v>
      </c>
      <c r="P42" s="25"/>
      <c r="Q42" s="90">
        <v>0</v>
      </c>
      <c r="R42" s="90"/>
    </row>
    <row r="43" spans="1:18" ht="21.75" customHeight="1" x14ac:dyDescent="0.2">
      <c r="A43" s="8" t="s">
        <v>27</v>
      </c>
      <c r="C43" s="9">
        <v>980000</v>
      </c>
      <c r="E43" s="26">
        <v>51246776420</v>
      </c>
      <c r="F43" s="25"/>
      <c r="G43" s="26">
        <v>51246776420</v>
      </c>
      <c r="H43" s="25"/>
      <c r="I43" s="26">
        <v>0</v>
      </c>
      <c r="K43" s="9">
        <v>980000</v>
      </c>
      <c r="M43" s="26">
        <v>51246776420</v>
      </c>
      <c r="N43" s="25"/>
      <c r="O43" s="26">
        <v>51246776420</v>
      </c>
      <c r="P43" s="25"/>
      <c r="Q43" s="90">
        <v>0</v>
      </c>
      <c r="R43" s="90"/>
    </row>
    <row r="44" spans="1:18" ht="21.75" customHeight="1" x14ac:dyDescent="0.2">
      <c r="A44" s="8" t="s">
        <v>45</v>
      </c>
      <c r="C44" s="9">
        <v>29700000</v>
      </c>
      <c r="E44" s="26">
        <v>48302016741</v>
      </c>
      <c r="F44" s="25"/>
      <c r="G44" s="26">
        <v>48302016741</v>
      </c>
      <c r="H44" s="25"/>
      <c r="I44" s="26">
        <v>0</v>
      </c>
      <c r="K44" s="9">
        <v>29700000</v>
      </c>
      <c r="M44" s="26">
        <v>48302016741</v>
      </c>
      <c r="N44" s="25"/>
      <c r="O44" s="26">
        <v>48302016741</v>
      </c>
      <c r="P44" s="25"/>
      <c r="Q44" s="90">
        <v>0</v>
      </c>
      <c r="R44" s="90"/>
    </row>
    <row r="45" spans="1:18" ht="21.75" customHeight="1" x14ac:dyDescent="0.2">
      <c r="A45" s="8" t="s">
        <v>43</v>
      </c>
      <c r="C45" s="9">
        <v>10000</v>
      </c>
      <c r="E45" s="26">
        <v>4286606</v>
      </c>
      <c r="F45" s="25"/>
      <c r="G45" s="26">
        <v>4286606</v>
      </c>
      <c r="H45" s="25"/>
      <c r="I45" s="26">
        <v>0</v>
      </c>
      <c r="K45" s="9">
        <v>10000</v>
      </c>
      <c r="M45" s="26">
        <v>4286606</v>
      </c>
      <c r="N45" s="25"/>
      <c r="O45" s="26">
        <v>4286606</v>
      </c>
      <c r="P45" s="25"/>
      <c r="Q45" s="90">
        <v>0</v>
      </c>
      <c r="R45" s="90"/>
    </row>
    <row r="46" spans="1:18" ht="21.75" customHeight="1" x14ac:dyDescent="0.2">
      <c r="A46" s="8" t="s">
        <v>63</v>
      </c>
      <c r="C46" s="9">
        <v>10000</v>
      </c>
      <c r="E46" s="26">
        <v>12016389</v>
      </c>
      <c r="F46" s="25"/>
      <c r="G46" s="26">
        <v>12016389</v>
      </c>
      <c r="H46" s="25"/>
      <c r="I46" s="26">
        <v>0</v>
      </c>
      <c r="K46" s="9">
        <v>10000</v>
      </c>
      <c r="M46" s="26">
        <v>12016389</v>
      </c>
      <c r="N46" s="25"/>
      <c r="O46" s="26">
        <v>12016389</v>
      </c>
      <c r="P46" s="25"/>
      <c r="Q46" s="90">
        <v>0</v>
      </c>
      <c r="R46" s="90"/>
    </row>
    <row r="47" spans="1:18" ht="21.75" customHeight="1" x14ac:dyDescent="0.2">
      <c r="A47" s="8" t="s">
        <v>30</v>
      </c>
      <c r="C47" s="9">
        <v>621899</v>
      </c>
      <c r="E47" s="26">
        <v>6436266647</v>
      </c>
      <c r="F47" s="25"/>
      <c r="G47" s="26">
        <v>6436266647</v>
      </c>
      <c r="H47" s="25"/>
      <c r="I47" s="26">
        <v>0</v>
      </c>
      <c r="K47" s="9">
        <v>621899</v>
      </c>
      <c r="M47" s="26">
        <v>6436266647</v>
      </c>
      <c r="N47" s="25"/>
      <c r="O47" s="26">
        <v>6436266647</v>
      </c>
      <c r="P47" s="25"/>
      <c r="Q47" s="90">
        <v>0</v>
      </c>
      <c r="R47" s="90"/>
    </row>
    <row r="48" spans="1:18" ht="21.75" customHeight="1" x14ac:dyDescent="0.2">
      <c r="A48" s="8" t="s">
        <v>37</v>
      </c>
      <c r="C48" s="9">
        <v>1169000</v>
      </c>
      <c r="E48" s="26">
        <v>11941825570</v>
      </c>
      <c r="F48" s="25"/>
      <c r="G48" s="26">
        <v>11941825570</v>
      </c>
      <c r="H48" s="25"/>
      <c r="I48" s="26">
        <v>0</v>
      </c>
      <c r="K48" s="9">
        <v>1169000</v>
      </c>
      <c r="M48" s="26">
        <v>11941825570</v>
      </c>
      <c r="N48" s="25"/>
      <c r="O48" s="26">
        <v>11941825570</v>
      </c>
      <c r="P48" s="25"/>
      <c r="Q48" s="90">
        <v>0</v>
      </c>
      <c r="R48" s="90"/>
    </row>
    <row r="49" spans="1:18" ht="21.75" customHeight="1" x14ac:dyDescent="0.2">
      <c r="A49" s="8" t="s">
        <v>22</v>
      </c>
      <c r="C49" s="9">
        <v>22656987</v>
      </c>
      <c r="E49" s="26">
        <v>41793756343</v>
      </c>
      <c r="F49" s="25"/>
      <c r="G49" s="26">
        <v>41793756343</v>
      </c>
      <c r="H49" s="25"/>
      <c r="I49" s="26">
        <v>0</v>
      </c>
      <c r="K49" s="9">
        <v>22656987</v>
      </c>
      <c r="M49" s="26">
        <v>41793756343</v>
      </c>
      <c r="N49" s="25"/>
      <c r="O49" s="26">
        <v>41793756343</v>
      </c>
      <c r="P49" s="25"/>
      <c r="Q49" s="90">
        <v>0</v>
      </c>
      <c r="R49" s="90"/>
    </row>
    <row r="50" spans="1:18" ht="21.75" customHeight="1" x14ac:dyDescent="0.2">
      <c r="A50" s="8" t="s">
        <v>33</v>
      </c>
      <c r="C50" s="9">
        <v>2951000</v>
      </c>
      <c r="E50" s="26">
        <v>17100622416</v>
      </c>
      <c r="F50" s="25"/>
      <c r="G50" s="26">
        <v>17100622416</v>
      </c>
      <c r="H50" s="25"/>
      <c r="I50" s="26">
        <v>0</v>
      </c>
      <c r="K50" s="9">
        <v>2951000</v>
      </c>
      <c r="M50" s="26">
        <v>17100622416</v>
      </c>
      <c r="N50" s="25"/>
      <c r="O50" s="26">
        <v>17100622416</v>
      </c>
      <c r="P50" s="25"/>
      <c r="Q50" s="90">
        <v>0</v>
      </c>
      <c r="R50" s="90"/>
    </row>
    <row r="51" spans="1:18" ht="21.75" customHeight="1" x14ac:dyDescent="0.2">
      <c r="A51" s="8" t="s">
        <v>106</v>
      </c>
      <c r="C51" s="9">
        <v>687000</v>
      </c>
      <c r="E51" s="26">
        <v>39729567240</v>
      </c>
      <c r="F51" s="25"/>
      <c r="G51" s="26">
        <v>42428295934</v>
      </c>
      <c r="H51" s="25"/>
      <c r="I51" s="26">
        <v>-2698728693</v>
      </c>
      <c r="K51" s="9">
        <v>687000</v>
      </c>
      <c r="M51" s="26">
        <v>39729567240</v>
      </c>
      <c r="N51" s="25"/>
      <c r="O51" s="26">
        <v>42428295934</v>
      </c>
      <c r="P51" s="25"/>
      <c r="Q51" s="90">
        <v>-2698728693</v>
      </c>
      <c r="R51" s="90"/>
    </row>
    <row r="52" spans="1:18" ht="21.75" customHeight="1" x14ac:dyDescent="0.2">
      <c r="A52" s="8" t="s">
        <v>40</v>
      </c>
      <c r="C52" s="9">
        <v>10000</v>
      </c>
      <c r="E52" s="26">
        <v>6836740</v>
      </c>
      <c r="F52" s="25"/>
      <c r="G52" s="26">
        <v>6836740</v>
      </c>
      <c r="H52" s="25"/>
      <c r="I52" s="26">
        <v>0</v>
      </c>
      <c r="K52" s="9">
        <v>10000</v>
      </c>
      <c r="M52" s="26">
        <v>6836740</v>
      </c>
      <c r="N52" s="25"/>
      <c r="O52" s="26">
        <v>6836740</v>
      </c>
      <c r="P52" s="25"/>
      <c r="Q52" s="90">
        <v>0</v>
      </c>
      <c r="R52" s="90"/>
    </row>
    <row r="53" spans="1:18" ht="21.75" customHeight="1" x14ac:dyDescent="0.2">
      <c r="A53" s="8" t="s">
        <v>39</v>
      </c>
      <c r="C53" s="9">
        <v>563500</v>
      </c>
      <c r="E53" s="26">
        <v>4640896403</v>
      </c>
      <c r="F53" s="25"/>
      <c r="G53" s="26">
        <v>4640896403</v>
      </c>
      <c r="H53" s="25"/>
      <c r="I53" s="26">
        <v>0</v>
      </c>
      <c r="K53" s="9">
        <v>563500</v>
      </c>
      <c r="M53" s="26">
        <v>4640896403</v>
      </c>
      <c r="N53" s="25"/>
      <c r="O53" s="26">
        <v>4640896403</v>
      </c>
      <c r="P53" s="25"/>
      <c r="Q53" s="90">
        <v>0</v>
      </c>
      <c r="R53" s="90"/>
    </row>
    <row r="54" spans="1:18" ht="21.75" customHeight="1" x14ac:dyDescent="0.2">
      <c r="A54" s="8" t="s">
        <v>57</v>
      </c>
      <c r="C54" s="9">
        <v>10000</v>
      </c>
      <c r="E54" s="26">
        <v>5824624</v>
      </c>
      <c r="F54" s="25"/>
      <c r="G54" s="26">
        <v>5824624</v>
      </c>
      <c r="H54" s="25"/>
      <c r="I54" s="26">
        <v>0</v>
      </c>
      <c r="K54" s="9">
        <v>10000</v>
      </c>
      <c r="M54" s="26">
        <v>5824624</v>
      </c>
      <c r="N54" s="25"/>
      <c r="O54" s="26">
        <v>5824624</v>
      </c>
      <c r="P54" s="25"/>
      <c r="Q54" s="90">
        <v>0</v>
      </c>
      <c r="R54" s="90"/>
    </row>
    <row r="55" spans="1:18" ht="21.75" customHeight="1" x14ac:dyDescent="0.2">
      <c r="A55" s="8" t="s">
        <v>64</v>
      </c>
      <c r="C55" s="9">
        <v>2435277</v>
      </c>
      <c r="E55" s="26">
        <v>25372749242</v>
      </c>
      <c r="F55" s="25"/>
      <c r="G55" s="26">
        <v>25372749242</v>
      </c>
      <c r="H55" s="25"/>
      <c r="I55" s="26">
        <v>0</v>
      </c>
      <c r="K55" s="9">
        <v>2435277</v>
      </c>
      <c r="M55" s="26">
        <v>25372749242</v>
      </c>
      <c r="N55" s="25"/>
      <c r="O55" s="26">
        <v>25372749242</v>
      </c>
      <c r="P55" s="25"/>
      <c r="Q55" s="90">
        <v>0</v>
      </c>
      <c r="R55" s="90"/>
    </row>
    <row r="56" spans="1:18" ht="21.75" customHeight="1" x14ac:dyDescent="0.2">
      <c r="A56" s="8" t="s">
        <v>61</v>
      </c>
      <c r="C56" s="9">
        <v>10000</v>
      </c>
      <c r="E56" s="26">
        <v>5080422</v>
      </c>
      <c r="F56" s="25"/>
      <c r="G56" s="26">
        <v>5080422</v>
      </c>
      <c r="H56" s="25"/>
      <c r="I56" s="26">
        <v>0</v>
      </c>
      <c r="K56" s="9">
        <v>10000</v>
      </c>
      <c r="M56" s="26">
        <v>5080422</v>
      </c>
      <c r="N56" s="25"/>
      <c r="O56" s="26">
        <v>5080422</v>
      </c>
      <c r="P56" s="25"/>
      <c r="Q56" s="90">
        <v>0</v>
      </c>
      <c r="R56" s="90"/>
    </row>
    <row r="57" spans="1:18" ht="21.75" customHeight="1" x14ac:dyDescent="0.2">
      <c r="A57" s="8" t="s">
        <v>65</v>
      </c>
      <c r="C57" s="9">
        <v>12737739</v>
      </c>
      <c r="E57" s="26">
        <v>25278552555</v>
      </c>
      <c r="F57" s="25"/>
      <c r="G57" s="26">
        <v>25278552555</v>
      </c>
      <c r="H57" s="25"/>
      <c r="I57" s="26">
        <v>0</v>
      </c>
      <c r="K57" s="9">
        <v>12737739</v>
      </c>
      <c r="M57" s="26">
        <v>25278552555</v>
      </c>
      <c r="N57" s="25"/>
      <c r="O57" s="26">
        <v>25278552555</v>
      </c>
      <c r="P57" s="25"/>
      <c r="Q57" s="90">
        <v>0</v>
      </c>
      <c r="R57" s="90"/>
    </row>
    <row r="58" spans="1:18" ht="21.75" customHeight="1" x14ac:dyDescent="0.2">
      <c r="A58" s="8" t="s">
        <v>44</v>
      </c>
      <c r="C58" s="9">
        <v>10000</v>
      </c>
      <c r="E58" s="26">
        <v>10914970</v>
      </c>
      <c r="F58" s="25"/>
      <c r="G58" s="26">
        <v>10914970</v>
      </c>
      <c r="H58" s="25"/>
      <c r="I58" s="26">
        <v>0</v>
      </c>
      <c r="K58" s="9">
        <v>10000</v>
      </c>
      <c r="M58" s="26">
        <v>10914970</v>
      </c>
      <c r="N58" s="25"/>
      <c r="O58" s="26">
        <v>10914970</v>
      </c>
      <c r="P58" s="25"/>
      <c r="Q58" s="90">
        <v>0</v>
      </c>
      <c r="R58" s="90"/>
    </row>
    <row r="59" spans="1:18" ht="21.75" customHeight="1" x14ac:dyDescent="0.2">
      <c r="A59" s="8" t="s">
        <v>56</v>
      </c>
      <c r="C59" s="9">
        <v>10000</v>
      </c>
      <c r="E59" s="26">
        <v>13385722</v>
      </c>
      <c r="F59" s="25"/>
      <c r="G59" s="26">
        <v>13385722</v>
      </c>
      <c r="H59" s="25"/>
      <c r="I59" s="26">
        <v>0</v>
      </c>
      <c r="K59" s="9">
        <v>10000</v>
      </c>
      <c r="M59" s="26">
        <v>13385722</v>
      </c>
      <c r="N59" s="25"/>
      <c r="O59" s="26">
        <v>13385722</v>
      </c>
      <c r="P59" s="25"/>
      <c r="Q59" s="90">
        <v>0</v>
      </c>
      <c r="R59" s="90"/>
    </row>
    <row r="60" spans="1:18" ht="21.75" customHeight="1" x14ac:dyDescent="0.2">
      <c r="A60" s="8" t="s">
        <v>59</v>
      </c>
      <c r="C60" s="9">
        <v>10000</v>
      </c>
      <c r="E60" s="26">
        <v>12562138</v>
      </c>
      <c r="F60" s="25"/>
      <c r="G60" s="26">
        <v>12562138</v>
      </c>
      <c r="H60" s="25"/>
      <c r="I60" s="26">
        <v>0</v>
      </c>
      <c r="K60" s="9">
        <v>10000</v>
      </c>
      <c r="M60" s="26">
        <v>12562138</v>
      </c>
      <c r="N60" s="25"/>
      <c r="O60" s="26">
        <v>12562138</v>
      </c>
      <c r="P60" s="25"/>
      <c r="Q60" s="90">
        <v>0</v>
      </c>
      <c r="R60" s="90"/>
    </row>
    <row r="61" spans="1:18" ht="21.75" customHeight="1" x14ac:dyDescent="0.2">
      <c r="A61" s="8" t="s">
        <v>48</v>
      </c>
      <c r="C61" s="9">
        <v>10000</v>
      </c>
      <c r="E61" s="26">
        <v>4276683</v>
      </c>
      <c r="F61" s="25"/>
      <c r="G61" s="26">
        <v>4276683</v>
      </c>
      <c r="H61" s="25"/>
      <c r="I61" s="26">
        <v>0</v>
      </c>
      <c r="K61" s="9">
        <v>10000</v>
      </c>
      <c r="M61" s="26">
        <v>4276683</v>
      </c>
      <c r="N61" s="25"/>
      <c r="O61" s="26">
        <v>4276683</v>
      </c>
      <c r="P61" s="25"/>
      <c r="Q61" s="90">
        <v>0</v>
      </c>
      <c r="R61" s="90"/>
    </row>
    <row r="62" spans="1:18" ht="21.75" customHeight="1" x14ac:dyDescent="0.2">
      <c r="A62" s="8" t="s">
        <v>46</v>
      </c>
      <c r="C62" s="9">
        <v>4400000</v>
      </c>
      <c r="E62" s="26">
        <v>59290117040</v>
      </c>
      <c r="F62" s="25"/>
      <c r="G62" s="26">
        <v>59290117040</v>
      </c>
      <c r="H62" s="25"/>
      <c r="I62" s="26">
        <v>0</v>
      </c>
      <c r="K62" s="9">
        <v>4400000</v>
      </c>
      <c r="M62" s="26">
        <v>59290117040</v>
      </c>
      <c r="N62" s="25"/>
      <c r="O62" s="26">
        <v>59290117040</v>
      </c>
      <c r="P62" s="25"/>
      <c r="Q62" s="90">
        <v>0</v>
      </c>
      <c r="R62" s="90"/>
    </row>
    <row r="63" spans="1:18" ht="21.75" customHeight="1" x14ac:dyDescent="0.2">
      <c r="A63" s="8" t="s">
        <v>28</v>
      </c>
      <c r="C63" s="9">
        <v>49811</v>
      </c>
      <c r="E63" s="26">
        <v>1696298980</v>
      </c>
      <c r="F63" s="25"/>
      <c r="G63" s="26">
        <v>1696298980</v>
      </c>
      <c r="H63" s="25"/>
      <c r="I63" s="26">
        <v>0</v>
      </c>
      <c r="K63" s="9">
        <v>49811</v>
      </c>
      <c r="M63" s="26">
        <v>1696298980</v>
      </c>
      <c r="N63" s="25"/>
      <c r="O63" s="26">
        <v>1696298980</v>
      </c>
      <c r="P63" s="25"/>
      <c r="Q63" s="90">
        <v>0</v>
      </c>
      <c r="R63" s="90"/>
    </row>
    <row r="64" spans="1:18" ht="21.75" customHeight="1" x14ac:dyDescent="0.2">
      <c r="A64" s="8" t="s">
        <v>32</v>
      </c>
      <c r="C64" s="9">
        <v>1000000</v>
      </c>
      <c r="E64" s="26">
        <v>60260557100</v>
      </c>
      <c r="F64" s="25"/>
      <c r="G64" s="26">
        <v>60260557100</v>
      </c>
      <c r="H64" s="25"/>
      <c r="I64" s="26">
        <v>0</v>
      </c>
      <c r="K64" s="9">
        <v>1000000</v>
      </c>
      <c r="M64" s="26">
        <v>60260557100</v>
      </c>
      <c r="N64" s="25"/>
      <c r="O64" s="26">
        <v>60260557100</v>
      </c>
      <c r="P64" s="25"/>
      <c r="Q64" s="90">
        <v>0</v>
      </c>
      <c r="R64" s="90"/>
    </row>
    <row r="65" spans="1:18" ht="21.75" customHeight="1" x14ac:dyDescent="0.2">
      <c r="A65" s="8" t="s">
        <v>107</v>
      </c>
      <c r="C65" s="9">
        <v>14000000</v>
      </c>
      <c r="E65" s="26">
        <v>225828680000</v>
      </c>
      <c r="F65" s="25"/>
      <c r="G65" s="26">
        <v>233169860000</v>
      </c>
      <c r="H65" s="25"/>
      <c r="I65" s="26">
        <v>-7341179999</v>
      </c>
      <c r="K65" s="9">
        <v>14000000</v>
      </c>
      <c r="M65" s="26">
        <v>225828680000</v>
      </c>
      <c r="N65" s="25"/>
      <c r="O65" s="26">
        <v>233169860000</v>
      </c>
      <c r="P65" s="25"/>
      <c r="Q65" s="90">
        <v>-7341179999</v>
      </c>
      <c r="R65" s="90"/>
    </row>
    <row r="66" spans="1:18" ht="21.75" customHeight="1" x14ac:dyDescent="0.2">
      <c r="A66" s="8" t="s">
        <v>62</v>
      </c>
      <c r="C66" s="9">
        <v>10000</v>
      </c>
      <c r="E66" s="26">
        <v>4306451</v>
      </c>
      <c r="F66" s="25"/>
      <c r="G66" s="26">
        <v>4306451</v>
      </c>
      <c r="H66" s="25"/>
      <c r="I66" s="26">
        <v>0</v>
      </c>
      <c r="K66" s="9">
        <v>10000</v>
      </c>
      <c r="M66" s="26">
        <v>4306451</v>
      </c>
      <c r="N66" s="25"/>
      <c r="O66" s="26">
        <v>4306451</v>
      </c>
      <c r="P66" s="25"/>
      <c r="Q66" s="90">
        <v>0</v>
      </c>
      <c r="R66" s="90"/>
    </row>
    <row r="67" spans="1:18" ht="21.75" customHeight="1" x14ac:dyDescent="0.2">
      <c r="A67" s="8" t="s">
        <v>102</v>
      </c>
      <c r="C67" s="9">
        <v>115000</v>
      </c>
      <c r="E67" s="26">
        <v>29631819701</v>
      </c>
      <c r="F67" s="25"/>
      <c r="G67" s="26">
        <v>29631819701</v>
      </c>
      <c r="H67" s="25"/>
      <c r="I67" s="26">
        <v>0</v>
      </c>
      <c r="K67" s="9">
        <v>115000</v>
      </c>
      <c r="M67" s="26">
        <v>29631819701</v>
      </c>
      <c r="N67" s="25"/>
      <c r="O67" s="26">
        <v>29631819701</v>
      </c>
      <c r="P67" s="25"/>
      <c r="Q67" s="90">
        <v>0</v>
      </c>
      <c r="R67" s="90"/>
    </row>
    <row r="68" spans="1:18" ht="21.75" customHeight="1" x14ac:dyDescent="0.2">
      <c r="A68" s="8" t="s">
        <v>25</v>
      </c>
      <c r="C68" s="9">
        <v>8120000</v>
      </c>
      <c r="E68" s="26">
        <v>55917192856</v>
      </c>
      <c r="F68" s="25"/>
      <c r="G68" s="26">
        <v>55917192856</v>
      </c>
      <c r="H68" s="25"/>
      <c r="I68" s="26">
        <v>0</v>
      </c>
      <c r="K68" s="9">
        <v>8120000</v>
      </c>
      <c r="M68" s="26">
        <v>55917192856</v>
      </c>
      <c r="N68" s="25"/>
      <c r="O68" s="26">
        <v>55917192856</v>
      </c>
      <c r="P68" s="25"/>
      <c r="Q68" s="90">
        <v>0</v>
      </c>
      <c r="R68" s="90"/>
    </row>
    <row r="69" spans="1:18" ht="21.75" customHeight="1" x14ac:dyDescent="0.2">
      <c r="A69" s="8" t="s">
        <v>38</v>
      </c>
      <c r="C69" s="9">
        <v>1450000</v>
      </c>
      <c r="E69" s="26">
        <v>27293874755</v>
      </c>
      <c r="F69" s="25"/>
      <c r="G69" s="26">
        <v>27293874755</v>
      </c>
      <c r="H69" s="25"/>
      <c r="I69" s="26">
        <v>0</v>
      </c>
      <c r="K69" s="9">
        <v>1450000</v>
      </c>
      <c r="M69" s="26">
        <v>27293874755</v>
      </c>
      <c r="N69" s="25"/>
      <c r="O69" s="26">
        <v>27293874755</v>
      </c>
      <c r="P69" s="25"/>
      <c r="Q69" s="90">
        <v>0</v>
      </c>
      <c r="R69" s="90"/>
    </row>
    <row r="70" spans="1:18" ht="21.75" customHeight="1" x14ac:dyDescent="0.2">
      <c r="A70" s="8" t="s">
        <v>127</v>
      </c>
      <c r="C70" s="9">
        <v>1380000</v>
      </c>
      <c r="E70" s="26">
        <v>1379249625000</v>
      </c>
      <c r="F70" s="25"/>
      <c r="G70" s="26">
        <v>1379249625000</v>
      </c>
      <c r="H70" s="25"/>
      <c r="I70" s="26">
        <v>0</v>
      </c>
      <c r="K70" s="9">
        <v>1380000</v>
      </c>
      <c r="M70" s="26">
        <v>1379249625000</v>
      </c>
      <c r="N70" s="25"/>
      <c r="O70" s="26">
        <v>1379249625000</v>
      </c>
      <c r="P70" s="25"/>
      <c r="Q70" s="90">
        <v>0</v>
      </c>
      <c r="R70" s="90"/>
    </row>
    <row r="71" spans="1:18" ht="21.75" customHeight="1" x14ac:dyDescent="0.2">
      <c r="A71" s="8" t="s">
        <v>151</v>
      </c>
      <c r="C71" s="9">
        <v>790000</v>
      </c>
      <c r="E71" s="26">
        <v>735784899297</v>
      </c>
      <c r="F71" s="25"/>
      <c r="G71" s="26">
        <v>758540319306</v>
      </c>
      <c r="H71" s="25"/>
      <c r="I71" s="26">
        <v>-22755420008</v>
      </c>
      <c r="K71" s="9">
        <v>790000</v>
      </c>
      <c r="M71" s="26">
        <v>735784899297</v>
      </c>
      <c r="N71" s="25"/>
      <c r="O71" s="26">
        <v>758540319306</v>
      </c>
      <c r="P71" s="25"/>
      <c r="Q71" s="90">
        <v>-22755420008</v>
      </c>
      <c r="R71" s="90"/>
    </row>
    <row r="72" spans="1:18" ht="21.75" customHeight="1" x14ac:dyDescent="0.2">
      <c r="A72" s="8" t="s">
        <v>139</v>
      </c>
      <c r="C72" s="9">
        <v>1000000</v>
      </c>
      <c r="E72" s="26">
        <v>957948831937</v>
      </c>
      <c r="F72" s="25"/>
      <c r="G72" s="26">
        <v>957948831937</v>
      </c>
      <c r="H72" s="25"/>
      <c r="I72" s="26">
        <v>0</v>
      </c>
      <c r="K72" s="9">
        <v>1000000</v>
      </c>
      <c r="M72" s="26">
        <v>957948831937</v>
      </c>
      <c r="N72" s="25"/>
      <c r="O72" s="26">
        <v>957948831937</v>
      </c>
      <c r="P72" s="25"/>
      <c r="Q72" s="90">
        <v>0</v>
      </c>
      <c r="R72" s="90"/>
    </row>
    <row r="73" spans="1:18" ht="21.75" customHeight="1" x14ac:dyDescent="0.2">
      <c r="A73" s="8" t="s">
        <v>157</v>
      </c>
      <c r="C73" s="9">
        <v>1950000</v>
      </c>
      <c r="E73" s="26">
        <v>1639071919765</v>
      </c>
      <c r="F73" s="25"/>
      <c r="G73" s="26">
        <v>1630831802766</v>
      </c>
      <c r="H73" s="25"/>
      <c r="I73" s="26">
        <v>8240116999</v>
      </c>
      <c r="K73" s="9">
        <v>1950000</v>
      </c>
      <c r="M73" s="26">
        <v>1639071919765</v>
      </c>
      <c r="N73" s="25"/>
      <c r="O73" s="26">
        <v>1630831802766</v>
      </c>
      <c r="P73" s="25"/>
      <c r="Q73" s="90">
        <v>8240116999</v>
      </c>
      <c r="R73" s="90"/>
    </row>
    <row r="74" spans="1:18" ht="21.75" customHeight="1" x14ac:dyDescent="0.2">
      <c r="A74" s="8" t="s">
        <v>163</v>
      </c>
      <c r="C74" s="9">
        <v>2137500</v>
      </c>
      <c r="E74" s="26">
        <v>1717968034163</v>
      </c>
      <c r="F74" s="25"/>
      <c r="G74" s="26">
        <v>1707318390557</v>
      </c>
      <c r="H74" s="25"/>
      <c r="I74" s="26">
        <v>10649643606</v>
      </c>
      <c r="K74" s="9">
        <v>2137500</v>
      </c>
      <c r="M74" s="26">
        <v>1717968034163</v>
      </c>
      <c r="N74" s="25"/>
      <c r="O74" s="26">
        <v>1707318390557</v>
      </c>
      <c r="P74" s="25"/>
      <c r="Q74" s="90">
        <v>10649643606</v>
      </c>
      <c r="R74" s="90"/>
    </row>
    <row r="75" spans="1:18" ht="21.75" customHeight="1" x14ac:dyDescent="0.2">
      <c r="A75" s="8" t="s">
        <v>124</v>
      </c>
      <c r="C75" s="9">
        <v>953192</v>
      </c>
      <c r="E75" s="26">
        <v>754517571865</v>
      </c>
      <c r="F75" s="25"/>
      <c r="G75" s="26">
        <v>728795381915</v>
      </c>
      <c r="H75" s="25"/>
      <c r="I75" s="26">
        <v>25722189950</v>
      </c>
      <c r="K75" s="9">
        <v>953192</v>
      </c>
      <c r="M75" s="26">
        <v>754517571865</v>
      </c>
      <c r="N75" s="25"/>
      <c r="O75" s="26">
        <v>728795381915</v>
      </c>
      <c r="P75" s="25"/>
      <c r="Q75" s="90">
        <v>25722189950</v>
      </c>
      <c r="R75" s="90"/>
    </row>
    <row r="76" spans="1:18" ht="21.75" customHeight="1" x14ac:dyDescent="0.2">
      <c r="A76" s="8" t="s">
        <v>169</v>
      </c>
      <c r="C76" s="9">
        <v>2000000</v>
      </c>
      <c r="E76" s="26">
        <v>1998912500000</v>
      </c>
      <c r="F76" s="25"/>
      <c r="G76" s="26">
        <v>2000000000000</v>
      </c>
      <c r="H76" s="25"/>
      <c r="I76" s="26">
        <v>-1087499999</v>
      </c>
      <c r="K76" s="9">
        <v>2000000</v>
      </c>
      <c r="M76" s="26">
        <v>1998912500000</v>
      </c>
      <c r="N76" s="25"/>
      <c r="O76" s="26">
        <v>2000000000000</v>
      </c>
      <c r="P76" s="25"/>
      <c r="Q76" s="90">
        <v>-1087499999</v>
      </c>
      <c r="R76" s="90"/>
    </row>
    <row r="77" spans="1:18" ht="21.75" customHeight="1" x14ac:dyDescent="0.2">
      <c r="A77" s="8" t="s">
        <v>142</v>
      </c>
      <c r="C77" s="9">
        <v>650000</v>
      </c>
      <c r="E77" s="26">
        <v>506438474262</v>
      </c>
      <c r="F77" s="25"/>
      <c r="G77" s="26">
        <v>506438474262</v>
      </c>
      <c r="H77" s="25"/>
      <c r="I77" s="26">
        <v>0</v>
      </c>
      <c r="K77" s="9">
        <v>650000</v>
      </c>
      <c r="M77" s="26">
        <v>506438474262</v>
      </c>
      <c r="N77" s="25"/>
      <c r="O77" s="26">
        <v>506438474262</v>
      </c>
      <c r="P77" s="25"/>
      <c r="Q77" s="90">
        <v>0</v>
      </c>
      <c r="R77" s="90"/>
    </row>
    <row r="78" spans="1:18" ht="21.75" customHeight="1" x14ac:dyDescent="0.2">
      <c r="A78" s="8" t="s">
        <v>148</v>
      </c>
      <c r="C78" s="9">
        <v>714000</v>
      </c>
      <c r="E78" s="26">
        <v>669774591929</v>
      </c>
      <c r="F78" s="25"/>
      <c r="G78" s="26">
        <v>669774591929</v>
      </c>
      <c r="H78" s="25"/>
      <c r="I78" s="26">
        <v>0</v>
      </c>
      <c r="K78" s="9">
        <v>714000</v>
      </c>
      <c r="M78" s="26">
        <v>669774591929</v>
      </c>
      <c r="N78" s="25"/>
      <c r="O78" s="26">
        <v>669774591929</v>
      </c>
      <c r="P78" s="25"/>
      <c r="Q78" s="90">
        <v>0</v>
      </c>
      <c r="R78" s="90"/>
    </row>
    <row r="79" spans="1:18" ht="21.75" customHeight="1" x14ac:dyDescent="0.2">
      <c r="A79" s="8" t="s">
        <v>120</v>
      </c>
      <c r="C79" s="9">
        <v>6275000</v>
      </c>
      <c r="E79" s="26">
        <v>5924932215365</v>
      </c>
      <c r="F79" s="25"/>
      <c r="G79" s="26">
        <v>5797706781831</v>
      </c>
      <c r="H79" s="25"/>
      <c r="I79" s="26">
        <v>127225433534</v>
      </c>
      <c r="K79" s="9">
        <v>6275000</v>
      </c>
      <c r="M79" s="26">
        <v>5924932215365</v>
      </c>
      <c r="N79" s="25"/>
      <c r="O79" s="26">
        <v>5797706781831</v>
      </c>
      <c r="P79" s="25"/>
      <c r="Q79" s="90">
        <v>127225433534</v>
      </c>
      <c r="R79" s="90"/>
    </row>
    <row r="80" spans="1:18" ht="21.75" customHeight="1" x14ac:dyDescent="0.2">
      <c r="A80" s="8" t="s">
        <v>160</v>
      </c>
      <c r="C80" s="9">
        <v>2706888</v>
      </c>
      <c r="E80" s="26">
        <v>2174388935473</v>
      </c>
      <c r="F80" s="25"/>
      <c r="G80" s="26">
        <v>2277416592523</v>
      </c>
      <c r="H80" s="25"/>
      <c r="I80" s="26">
        <v>-103027657049</v>
      </c>
      <c r="K80" s="9">
        <v>2706888</v>
      </c>
      <c r="M80" s="26">
        <v>2174388935473</v>
      </c>
      <c r="N80" s="25"/>
      <c r="O80" s="26">
        <v>2277416592523</v>
      </c>
      <c r="P80" s="25"/>
      <c r="Q80" s="90">
        <v>-103027657049</v>
      </c>
      <c r="R80" s="90"/>
    </row>
    <row r="81" spans="1:18" ht="21.75" customHeight="1" x14ac:dyDescent="0.2">
      <c r="A81" s="8" t="s">
        <v>166</v>
      </c>
      <c r="C81" s="9">
        <v>150000</v>
      </c>
      <c r="E81" s="26">
        <v>149918437500</v>
      </c>
      <c r="F81" s="25"/>
      <c r="G81" s="26">
        <v>149918437500</v>
      </c>
      <c r="H81" s="25"/>
      <c r="I81" s="26">
        <v>0</v>
      </c>
      <c r="K81" s="9">
        <v>150000</v>
      </c>
      <c r="M81" s="26">
        <v>149918437500</v>
      </c>
      <c r="N81" s="25"/>
      <c r="O81" s="26">
        <v>149918437500</v>
      </c>
      <c r="P81" s="25"/>
      <c r="Q81" s="90">
        <v>0</v>
      </c>
      <c r="R81" s="90"/>
    </row>
    <row r="82" spans="1:18" ht="21.75" customHeight="1" x14ac:dyDescent="0.2">
      <c r="A82" s="8" t="s">
        <v>154</v>
      </c>
      <c r="C82" s="9">
        <v>598449</v>
      </c>
      <c r="E82" s="26">
        <v>536564713128</v>
      </c>
      <c r="F82" s="25"/>
      <c r="G82" s="26">
        <v>536564713128</v>
      </c>
      <c r="H82" s="25"/>
      <c r="I82" s="26">
        <v>0</v>
      </c>
      <c r="K82" s="9">
        <v>598449</v>
      </c>
      <c r="M82" s="26">
        <v>536564713128</v>
      </c>
      <c r="N82" s="25"/>
      <c r="O82" s="26">
        <v>536564713128</v>
      </c>
      <c r="P82" s="25"/>
      <c r="Q82" s="90">
        <v>0</v>
      </c>
      <c r="R82" s="90"/>
    </row>
    <row r="83" spans="1:18" ht="21.75" customHeight="1" x14ac:dyDescent="0.2">
      <c r="A83" s="8" t="s">
        <v>133</v>
      </c>
      <c r="C83" s="9">
        <v>2120000</v>
      </c>
      <c r="E83" s="26">
        <v>2118847250000</v>
      </c>
      <c r="F83" s="25"/>
      <c r="G83" s="26">
        <v>2118847250000</v>
      </c>
      <c r="H83" s="25"/>
      <c r="I83" s="26">
        <v>0</v>
      </c>
      <c r="K83" s="9">
        <v>2120000</v>
      </c>
      <c r="M83" s="26">
        <v>2118847250000</v>
      </c>
      <c r="N83" s="25"/>
      <c r="O83" s="26">
        <v>2118847250000</v>
      </c>
      <c r="P83" s="25"/>
      <c r="Q83" s="90">
        <v>0</v>
      </c>
      <c r="R83" s="90"/>
    </row>
    <row r="84" spans="1:18" ht="21.75" customHeight="1" x14ac:dyDescent="0.2">
      <c r="A84" s="8" t="s">
        <v>145</v>
      </c>
      <c r="C84" s="9">
        <v>245000</v>
      </c>
      <c r="E84" s="26">
        <v>236271957228</v>
      </c>
      <c r="F84" s="25"/>
      <c r="G84" s="26">
        <v>231271777555</v>
      </c>
      <c r="H84" s="25"/>
      <c r="I84" s="26">
        <v>5000179673</v>
      </c>
      <c r="K84" s="9">
        <v>245000</v>
      </c>
      <c r="M84" s="26">
        <v>236271957228</v>
      </c>
      <c r="N84" s="25"/>
      <c r="O84" s="26">
        <v>231271777555</v>
      </c>
      <c r="P84" s="25"/>
      <c r="Q84" s="90">
        <v>5000179673</v>
      </c>
      <c r="R84" s="90"/>
    </row>
    <row r="85" spans="1:18" ht="21.75" customHeight="1" x14ac:dyDescent="0.2">
      <c r="A85" s="8" t="s">
        <v>130</v>
      </c>
      <c r="C85" s="9">
        <v>1297000</v>
      </c>
      <c r="E85" s="26">
        <v>1296294756250</v>
      </c>
      <c r="F85" s="25"/>
      <c r="G85" s="26">
        <v>1296294756250</v>
      </c>
      <c r="H85" s="25"/>
      <c r="I85" s="26">
        <v>0</v>
      </c>
      <c r="K85" s="9">
        <v>1297000</v>
      </c>
      <c r="M85" s="26">
        <v>1296294756250</v>
      </c>
      <c r="N85" s="25"/>
      <c r="O85" s="26">
        <v>1296294756250</v>
      </c>
      <c r="P85" s="25"/>
      <c r="Q85" s="90">
        <v>0</v>
      </c>
      <c r="R85" s="90"/>
    </row>
    <row r="86" spans="1:18" ht="21.75" customHeight="1" x14ac:dyDescent="0.2">
      <c r="A86" s="8" t="s">
        <v>136</v>
      </c>
      <c r="C86" s="9">
        <v>440000</v>
      </c>
      <c r="E86" s="26">
        <v>439760750000</v>
      </c>
      <c r="F86" s="25"/>
      <c r="G86" s="26">
        <v>439760750000</v>
      </c>
      <c r="H86" s="25"/>
      <c r="I86" s="26">
        <v>0</v>
      </c>
      <c r="K86" s="9">
        <v>440000</v>
      </c>
      <c r="M86" s="26">
        <v>439760750000</v>
      </c>
      <c r="N86" s="25"/>
      <c r="O86" s="26">
        <v>439760750000</v>
      </c>
      <c r="P86" s="25"/>
      <c r="Q86" s="90">
        <v>0</v>
      </c>
      <c r="R86" s="90"/>
    </row>
    <row r="87" spans="1:18" ht="21.75" customHeight="1" x14ac:dyDescent="0.2">
      <c r="A87" s="11" t="s">
        <v>280</v>
      </c>
      <c r="C87" s="9">
        <v>325379674</v>
      </c>
      <c r="E87" s="27">
        <v>325133198</v>
      </c>
      <c r="F87" s="25"/>
      <c r="G87" s="27">
        <v>325133198</v>
      </c>
      <c r="H87" s="25"/>
      <c r="I87" s="27">
        <v>0</v>
      </c>
      <c r="K87" s="9">
        <v>325379674</v>
      </c>
      <c r="M87" s="27">
        <v>325133198</v>
      </c>
      <c r="N87" s="25"/>
      <c r="O87" s="27">
        <v>325133198</v>
      </c>
      <c r="P87" s="25"/>
      <c r="Q87" s="91">
        <v>0</v>
      </c>
      <c r="R87" s="91"/>
    </row>
    <row r="88" spans="1:18" ht="21.75" customHeight="1" x14ac:dyDescent="0.2">
      <c r="A88" s="15" t="s">
        <v>73</v>
      </c>
      <c r="C88" s="9"/>
      <c r="E88" s="45">
        <v>26554581364717</v>
      </c>
      <c r="F88" s="25"/>
      <c r="G88" s="45">
        <v>26538292441189</v>
      </c>
      <c r="H88" s="25"/>
      <c r="I88" s="45">
        <v>16288923534</v>
      </c>
      <c r="K88" s="9"/>
      <c r="M88" s="45">
        <v>26554581364717</v>
      </c>
      <c r="N88" s="25"/>
      <c r="O88" s="45">
        <v>26538292441189</v>
      </c>
      <c r="P88" s="25"/>
      <c r="Q88" s="103">
        <v>16288923534</v>
      </c>
      <c r="R88" s="103"/>
    </row>
  </sheetData>
  <mergeCells count="89">
    <mergeCell ref="Q88:R88"/>
    <mergeCell ref="Q83:R83"/>
    <mergeCell ref="Q84:R84"/>
    <mergeCell ref="Q85:R85"/>
    <mergeCell ref="Q86:R86"/>
    <mergeCell ref="Q87:R87"/>
    <mergeCell ref="Q78:R78"/>
    <mergeCell ref="Q79:R79"/>
    <mergeCell ref="Q80:R80"/>
    <mergeCell ref="Q81:R81"/>
    <mergeCell ref="Q82:R82"/>
    <mergeCell ref="Q73:R73"/>
    <mergeCell ref="Q74:R74"/>
    <mergeCell ref="Q75:R75"/>
    <mergeCell ref="Q76:R76"/>
    <mergeCell ref="Q77:R77"/>
    <mergeCell ref="Q68:R68"/>
    <mergeCell ref="Q69:R69"/>
    <mergeCell ref="Q70:R70"/>
    <mergeCell ref="Q71:R71"/>
    <mergeCell ref="Q72:R72"/>
    <mergeCell ref="Q63:R63"/>
    <mergeCell ref="Q64:R64"/>
    <mergeCell ref="Q65:R65"/>
    <mergeCell ref="Q66:R66"/>
    <mergeCell ref="Q67:R67"/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70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</row>
    <row r="2" spans="1:49" ht="21.75" customHeight="1" x14ac:dyDescent="0.2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</row>
    <row r="3" spans="1:49" ht="21.75" customHeight="1" x14ac:dyDescent="0.2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</row>
    <row r="4" spans="1:49" ht="14.45" customHeight="1" x14ac:dyDescent="0.2"/>
    <row r="5" spans="1:49" ht="14.45" customHeight="1" x14ac:dyDescent="0.2">
      <c r="A5" s="77" t="s">
        <v>74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</row>
    <row r="6" spans="1:49" ht="14.45" customHeight="1" x14ac:dyDescent="0.2">
      <c r="I6" s="78" t="s">
        <v>7</v>
      </c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C6" s="78" t="s">
        <v>9</v>
      </c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78" t="s">
        <v>75</v>
      </c>
      <c r="B8" s="78"/>
      <c r="C8" s="78"/>
      <c r="D8" s="78"/>
      <c r="E8" s="78"/>
      <c r="F8" s="78"/>
      <c r="G8" s="78"/>
      <c r="I8" s="78" t="s">
        <v>76</v>
      </c>
      <c r="J8" s="78"/>
      <c r="K8" s="78"/>
      <c r="M8" s="78" t="s">
        <v>77</v>
      </c>
      <c r="N8" s="78"/>
      <c r="O8" s="78"/>
      <c r="Q8" s="78" t="s">
        <v>78</v>
      </c>
      <c r="R8" s="78"/>
      <c r="S8" s="78"/>
      <c r="T8" s="78"/>
      <c r="U8" s="78"/>
      <c r="W8" s="78" t="s">
        <v>79</v>
      </c>
      <c r="X8" s="78"/>
      <c r="Y8" s="78"/>
      <c r="Z8" s="78"/>
      <c r="AA8" s="78"/>
      <c r="AC8" s="78" t="s">
        <v>76</v>
      </c>
      <c r="AD8" s="78"/>
      <c r="AE8" s="78"/>
      <c r="AF8" s="78"/>
      <c r="AG8" s="78"/>
      <c r="AI8" s="78" t="s">
        <v>77</v>
      </c>
      <c r="AJ8" s="78"/>
      <c r="AK8" s="78"/>
      <c r="AM8" s="78" t="s">
        <v>78</v>
      </c>
      <c r="AN8" s="78"/>
      <c r="AO8" s="78"/>
      <c r="AQ8" s="78" t="s">
        <v>79</v>
      </c>
      <c r="AR8" s="78"/>
      <c r="AS8" s="78"/>
    </row>
    <row r="9" spans="1:49" ht="21.75" customHeight="1" x14ac:dyDescent="0.2">
      <c r="A9" s="80" t="s">
        <v>80</v>
      </c>
      <c r="B9" s="80"/>
      <c r="C9" s="80"/>
      <c r="D9" s="80"/>
      <c r="E9" s="80"/>
      <c r="F9" s="80"/>
      <c r="G9" s="80"/>
      <c r="I9" s="81">
        <v>303003995</v>
      </c>
      <c r="J9" s="81"/>
      <c r="K9" s="81"/>
      <c r="M9" s="81">
        <v>2324</v>
      </c>
      <c r="N9" s="81"/>
      <c r="O9" s="81"/>
      <c r="Q9" s="80" t="s">
        <v>81</v>
      </c>
      <c r="R9" s="80"/>
      <c r="S9" s="80"/>
      <c r="T9" s="80"/>
      <c r="U9" s="80"/>
      <c r="W9" s="86">
        <v>0.25741354699968699</v>
      </c>
      <c r="X9" s="86"/>
      <c r="Y9" s="86"/>
      <c r="Z9" s="86"/>
      <c r="AA9" s="86"/>
      <c r="AC9" s="81">
        <v>303003995</v>
      </c>
      <c r="AD9" s="81"/>
      <c r="AE9" s="81"/>
      <c r="AF9" s="81"/>
      <c r="AG9" s="81"/>
      <c r="AI9" s="81">
        <v>2324</v>
      </c>
      <c r="AJ9" s="81"/>
      <c r="AK9" s="81"/>
      <c r="AM9" s="80" t="s">
        <v>81</v>
      </c>
      <c r="AN9" s="80"/>
      <c r="AO9" s="80"/>
      <c r="AQ9" s="86">
        <v>0.25741354699968699</v>
      </c>
      <c r="AR9" s="86"/>
      <c r="AS9" s="86"/>
    </row>
    <row r="10" spans="1:49" ht="14.45" customHeight="1" x14ac:dyDescent="0.2">
      <c r="A10" s="77" t="s">
        <v>82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</row>
    <row r="11" spans="1:49" ht="14.45" customHeight="1" x14ac:dyDescent="0.2">
      <c r="C11" s="78" t="s">
        <v>7</v>
      </c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Y11" s="78" t="s">
        <v>9</v>
      </c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</row>
    <row r="12" spans="1:49" ht="14.45" customHeight="1" x14ac:dyDescent="0.2">
      <c r="A12" s="2" t="s">
        <v>75</v>
      </c>
      <c r="C12" s="4" t="s">
        <v>83</v>
      </c>
      <c r="D12" s="3"/>
      <c r="E12" s="4" t="s">
        <v>84</v>
      </c>
      <c r="F12" s="3"/>
      <c r="G12" s="79" t="s">
        <v>85</v>
      </c>
      <c r="H12" s="79"/>
      <c r="I12" s="79"/>
      <c r="J12" s="3"/>
      <c r="K12" s="79" t="s">
        <v>86</v>
      </c>
      <c r="L12" s="79"/>
      <c r="M12" s="79"/>
      <c r="N12" s="3"/>
      <c r="O12" s="79" t="s">
        <v>77</v>
      </c>
      <c r="P12" s="79"/>
      <c r="Q12" s="79"/>
      <c r="R12" s="3"/>
      <c r="S12" s="79" t="s">
        <v>78</v>
      </c>
      <c r="T12" s="79"/>
      <c r="U12" s="79"/>
      <c r="V12" s="79"/>
      <c r="W12" s="79"/>
      <c r="Y12" s="79" t="s">
        <v>83</v>
      </c>
      <c r="Z12" s="79"/>
      <c r="AA12" s="79"/>
      <c r="AB12" s="79"/>
      <c r="AC12" s="79"/>
      <c r="AD12" s="3"/>
      <c r="AE12" s="79" t="s">
        <v>84</v>
      </c>
      <c r="AF12" s="79"/>
      <c r="AG12" s="79"/>
      <c r="AH12" s="79"/>
      <c r="AI12" s="79"/>
      <c r="AJ12" s="3"/>
      <c r="AK12" s="79" t="s">
        <v>85</v>
      </c>
      <c r="AL12" s="79"/>
      <c r="AM12" s="79"/>
      <c r="AN12" s="3"/>
      <c r="AO12" s="79" t="s">
        <v>86</v>
      </c>
      <c r="AP12" s="79"/>
      <c r="AQ12" s="79"/>
      <c r="AR12" s="3"/>
      <c r="AS12" s="79" t="s">
        <v>77</v>
      </c>
      <c r="AT12" s="79"/>
      <c r="AU12" s="3"/>
      <c r="AV12" s="4" t="s">
        <v>78</v>
      </c>
    </row>
    <row r="13" spans="1:49" ht="21.75" customHeight="1" x14ac:dyDescent="0.2">
      <c r="A13" s="5" t="s">
        <v>87</v>
      </c>
      <c r="C13" s="5" t="s">
        <v>88</v>
      </c>
      <c r="E13" s="5" t="s">
        <v>89</v>
      </c>
      <c r="G13" s="80" t="s">
        <v>90</v>
      </c>
      <c r="H13" s="80"/>
      <c r="I13" s="80"/>
      <c r="K13" s="81">
        <v>325379674</v>
      </c>
      <c r="L13" s="81"/>
      <c r="M13" s="81"/>
      <c r="O13" s="81">
        <v>2377</v>
      </c>
      <c r="P13" s="81"/>
      <c r="Q13" s="81"/>
      <c r="S13" s="80" t="s">
        <v>91</v>
      </c>
      <c r="T13" s="80"/>
      <c r="U13" s="80"/>
      <c r="V13" s="80"/>
      <c r="W13" s="80"/>
      <c r="Y13" s="80" t="s">
        <v>88</v>
      </c>
      <c r="Z13" s="80"/>
      <c r="AA13" s="80"/>
      <c r="AB13" s="80"/>
      <c r="AC13" s="80"/>
      <c r="AE13" s="80" t="s">
        <v>89</v>
      </c>
      <c r="AF13" s="80"/>
      <c r="AG13" s="80"/>
      <c r="AH13" s="80"/>
      <c r="AI13" s="80"/>
      <c r="AK13" s="80" t="s">
        <v>90</v>
      </c>
      <c r="AL13" s="80"/>
      <c r="AM13" s="80"/>
      <c r="AO13" s="81">
        <v>325379674</v>
      </c>
      <c r="AP13" s="81"/>
      <c r="AQ13" s="81"/>
      <c r="AS13" s="81">
        <v>2377</v>
      </c>
      <c r="AT13" s="81"/>
      <c r="AV13" s="5" t="s">
        <v>91</v>
      </c>
    </row>
    <row r="14" spans="1:49" ht="14.45" customHeight="1" x14ac:dyDescent="0.2">
      <c r="A14" s="77" t="s">
        <v>92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</row>
    <row r="15" spans="1:49" ht="14.45" customHeight="1" x14ac:dyDescent="0.2">
      <c r="C15" s="78" t="s">
        <v>7</v>
      </c>
      <c r="D15" s="78"/>
      <c r="E15" s="78"/>
      <c r="F15" s="78"/>
      <c r="G15" s="78"/>
      <c r="H15" s="78"/>
      <c r="I15" s="78"/>
      <c r="J15" s="78"/>
      <c r="K15" s="78"/>
      <c r="L15" s="78"/>
      <c r="M15" s="78"/>
      <c r="O15" s="78" t="s">
        <v>9</v>
      </c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49" ht="14.45" customHeight="1" x14ac:dyDescent="0.2">
      <c r="A16" s="2" t="s">
        <v>75</v>
      </c>
      <c r="C16" s="4" t="s">
        <v>84</v>
      </c>
      <c r="D16" s="3"/>
      <c r="E16" s="4" t="s">
        <v>86</v>
      </c>
      <c r="F16" s="3"/>
      <c r="G16" s="79" t="s">
        <v>77</v>
      </c>
      <c r="H16" s="79"/>
      <c r="I16" s="79"/>
      <c r="J16" s="3"/>
      <c r="K16" s="79" t="s">
        <v>78</v>
      </c>
      <c r="L16" s="79"/>
      <c r="M16" s="79"/>
      <c r="O16" s="79" t="s">
        <v>84</v>
      </c>
      <c r="P16" s="79"/>
      <c r="Q16" s="79"/>
      <c r="R16" s="79"/>
      <c r="S16" s="79"/>
      <c r="T16" s="3"/>
      <c r="U16" s="79" t="s">
        <v>86</v>
      </c>
      <c r="V16" s="79"/>
      <c r="W16" s="79"/>
      <c r="X16" s="79"/>
      <c r="Y16" s="79"/>
      <c r="Z16" s="3"/>
      <c r="AA16" s="79" t="s">
        <v>77</v>
      </c>
      <c r="AB16" s="79"/>
      <c r="AC16" s="79"/>
      <c r="AD16" s="79"/>
      <c r="AE16" s="79"/>
      <c r="AF16" s="3"/>
      <c r="AG16" s="79" t="s">
        <v>78</v>
      </c>
      <c r="AH16" s="79"/>
      <c r="AI16" s="79"/>
    </row>
    <row r="17" spans="1:35" ht="21.75" customHeight="1" x14ac:dyDescent="0.2">
      <c r="A17" s="3"/>
      <c r="C17" s="3"/>
      <c r="E17" s="3"/>
      <c r="G17" s="3"/>
      <c r="H17" s="3"/>
      <c r="I17" s="3"/>
      <c r="K17" s="3"/>
      <c r="L17" s="3"/>
      <c r="M17" s="3"/>
      <c r="O17" s="3"/>
      <c r="P17" s="3"/>
      <c r="Q17" s="3"/>
      <c r="R17" s="3"/>
      <c r="S17" s="3"/>
      <c r="U17" s="3"/>
      <c r="V17" s="3"/>
      <c r="W17" s="3"/>
      <c r="X17" s="3"/>
      <c r="Y17" s="3"/>
      <c r="AA17" s="3"/>
      <c r="AB17" s="3"/>
      <c r="AC17" s="3"/>
      <c r="AD17" s="3"/>
      <c r="AE17" s="3"/>
      <c r="AG17" s="3"/>
      <c r="AH17" s="3"/>
      <c r="AI17" s="3"/>
    </row>
    <row r="18" spans="1:35" ht="21.75" customHeight="1" x14ac:dyDescent="0.2"/>
    <row r="19" spans="1:35" ht="21.75" customHeight="1" x14ac:dyDescent="0.2"/>
    <row r="20" spans="1:35" ht="21.75" customHeight="1" x14ac:dyDescent="0.2"/>
    <row r="21" spans="1:35" ht="21.75" customHeight="1" x14ac:dyDescent="0.2"/>
    <row r="22" spans="1:35" ht="21.75" customHeight="1" x14ac:dyDescent="0.2"/>
    <row r="23" spans="1:35" ht="21.75" customHeight="1" x14ac:dyDescent="0.2"/>
    <row r="24" spans="1:35" ht="21.75" customHeight="1" x14ac:dyDescent="0.2"/>
    <row r="25" spans="1:35" ht="21.75" customHeight="1" x14ac:dyDescent="0.2"/>
    <row r="26" spans="1:35" ht="21.75" customHeight="1" x14ac:dyDescent="0.2"/>
    <row r="27" spans="1:35" ht="21.75" customHeight="1" x14ac:dyDescent="0.2"/>
    <row r="28" spans="1:35" ht="21.75" customHeight="1" x14ac:dyDescent="0.2"/>
    <row r="29" spans="1:35" ht="21.75" customHeight="1" x14ac:dyDescent="0.2"/>
    <row r="30" spans="1:35" ht="21.75" customHeight="1" x14ac:dyDescent="0.2"/>
    <row r="31" spans="1:35" ht="21.75" customHeight="1" x14ac:dyDescent="0.2"/>
    <row r="32" spans="1:35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  <row r="55" ht="21.75" customHeight="1" x14ac:dyDescent="0.2"/>
    <row r="56" ht="21.75" customHeight="1" x14ac:dyDescent="0.2"/>
    <row r="57" ht="21.75" customHeight="1" x14ac:dyDescent="0.2"/>
    <row r="58" ht="21.75" customHeight="1" x14ac:dyDescent="0.2"/>
    <row r="59" ht="21.75" customHeight="1" x14ac:dyDescent="0.2"/>
    <row r="60" ht="21.75" customHeight="1" x14ac:dyDescent="0.2"/>
    <row r="61" ht="21.75" customHeight="1" x14ac:dyDescent="0.2"/>
    <row r="62" ht="21.75" customHeight="1" x14ac:dyDescent="0.2"/>
    <row r="63" ht="21.75" customHeight="1" x14ac:dyDescent="0.2"/>
    <row r="64" ht="21.75" customHeight="1" x14ac:dyDescent="0.2"/>
    <row r="65" ht="21.75" customHeight="1" x14ac:dyDescent="0.2"/>
    <row r="66" ht="21.75" customHeight="1" x14ac:dyDescent="0.2"/>
    <row r="67" ht="21.75" customHeight="1" x14ac:dyDescent="0.2"/>
    <row r="68" ht="21.75" customHeight="1" x14ac:dyDescent="0.2"/>
    <row r="69" ht="21.75" customHeight="1" x14ac:dyDescent="0.2"/>
    <row r="70" ht="21.75" customHeight="1" x14ac:dyDescent="0.2"/>
  </sheetData>
  <mergeCells count="54">
    <mergeCell ref="C15:M15"/>
    <mergeCell ref="O15:AI15"/>
    <mergeCell ref="G16:I16"/>
    <mergeCell ref="K16:M16"/>
    <mergeCell ref="O16:S16"/>
    <mergeCell ref="U16:Y16"/>
    <mergeCell ref="AA16:AE16"/>
    <mergeCell ref="AG16:AI16"/>
    <mergeCell ref="AE13:AI13"/>
    <mergeCell ref="AK13:AM13"/>
    <mergeCell ref="AO13:AQ13"/>
    <mergeCell ref="AS13:AT13"/>
    <mergeCell ref="A14:AW14"/>
    <mergeCell ref="G13:I13"/>
    <mergeCell ref="K13:M13"/>
    <mergeCell ref="O13:Q13"/>
    <mergeCell ref="S13:W13"/>
    <mergeCell ref="Y13:AC13"/>
    <mergeCell ref="A10:AW10"/>
    <mergeCell ref="C11:W11"/>
    <mergeCell ref="Y11:AV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AC9:AG9"/>
    <mergeCell ref="AI9:AK9"/>
    <mergeCell ref="AM9:AO9"/>
    <mergeCell ref="AQ9:AS9"/>
    <mergeCell ref="A8:G8"/>
    <mergeCell ref="I8:K8"/>
    <mergeCell ref="M8:O8"/>
    <mergeCell ref="A9:G9"/>
    <mergeCell ref="I9:K9"/>
    <mergeCell ref="M9:O9"/>
    <mergeCell ref="Q9:U9"/>
    <mergeCell ref="W9:AA9"/>
    <mergeCell ref="Q8:U8"/>
    <mergeCell ref="W8:AA8"/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21"/>
  <sheetViews>
    <sheetView rightToLeft="1" view="pageBreakPreview" zoomScaleNormal="100" zoomScaleSheetLayoutView="100" workbookViewId="0">
      <selection activeCell="W26" sqref="W26"/>
    </sheetView>
  </sheetViews>
  <sheetFormatPr defaultRowHeight="12.75" x14ac:dyDescent="0.2"/>
  <cols>
    <col min="1" max="1" width="6.140625" bestFit="1" customWidth="1"/>
    <col min="2" max="2" width="24.8554687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6" bestFit="1" customWidth="1"/>
    <col min="8" max="8" width="1.28515625" customWidth="1"/>
    <col min="9" max="9" width="17.42578125" bestFit="1" customWidth="1"/>
    <col min="10" max="10" width="1.28515625" customWidth="1"/>
    <col min="11" max="11" width="11" bestFit="1" customWidth="1"/>
    <col min="12" max="12" width="1.28515625" customWidth="1"/>
    <col min="13" max="13" width="16" bestFit="1" customWidth="1"/>
    <col min="14" max="14" width="1.28515625" customWidth="1"/>
    <col min="15" max="15" width="11.28515625" bestFit="1" customWidth="1"/>
    <col min="16" max="16" width="1.28515625" customWidth="1"/>
    <col min="17" max="17" width="16.7109375" bestFit="1" customWidth="1"/>
    <col min="18" max="18" width="1.28515625" customWidth="1"/>
    <col min="19" max="19" width="11" bestFit="1" customWidth="1"/>
    <col min="20" max="20" width="1.28515625" customWidth="1"/>
    <col min="21" max="21" width="22.28515625" bestFit="1" customWidth="1"/>
    <col min="22" max="22" width="1.28515625" customWidth="1"/>
    <col min="23" max="23" width="16.140625" bestFit="1" customWidth="1"/>
    <col min="24" max="24" width="1.28515625" customWidth="1"/>
    <col min="25" max="25" width="17.85546875" bestFit="1" customWidth="1"/>
    <col min="26" max="26" width="1.28515625" customWidth="1"/>
    <col min="27" max="27" width="18.28515625" bestFit="1" customWidth="1"/>
    <col min="28" max="28" width="0.28515625" customWidth="1"/>
    <col min="33" max="33" width="16.5703125" bestFit="1" customWidth="1"/>
  </cols>
  <sheetData>
    <row r="1" spans="1:27" ht="29.1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</row>
    <row r="2" spans="1:27" ht="21.75" customHeight="1" x14ac:dyDescent="0.2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</row>
    <row r="3" spans="1:27" ht="21.75" customHeight="1" x14ac:dyDescent="0.2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</row>
    <row r="4" spans="1:27" ht="14.45" customHeight="1" x14ac:dyDescent="0.2"/>
    <row r="5" spans="1:27" ht="14.45" customHeight="1" x14ac:dyDescent="0.2">
      <c r="A5" s="1" t="s">
        <v>93</v>
      </c>
      <c r="B5" s="77" t="s">
        <v>94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</row>
    <row r="6" spans="1:27" ht="14.45" customHeight="1" x14ac:dyDescent="0.2">
      <c r="E6" s="78" t="s">
        <v>7</v>
      </c>
      <c r="F6" s="78"/>
      <c r="G6" s="78"/>
      <c r="H6" s="78"/>
      <c r="I6" s="78"/>
      <c r="K6" s="78" t="s">
        <v>8</v>
      </c>
      <c r="L6" s="78"/>
      <c r="M6" s="78"/>
      <c r="N6" s="78"/>
      <c r="O6" s="78"/>
      <c r="P6" s="78"/>
      <c r="Q6" s="78"/>
      <c r="S6" s="78" t="s">
        <v>9</v>
      </c>
      <c r="T6" s="78"/>
      <c r="U6" s="78"/>
      <c r="V6" s="78"/>
      <c r="W6" s="78"/>
      <c r="X6" s="78"/>
      <c r="Y6" s="78"/>
      <c r="Z6" s="78"/>
      <c r="AA6" s="78"/>
    </row>
    <row r="7" spans="1:27" ht="14.45" customHeight="1" x14ac:dyDescent="0.2">
      <c r="E7" s="3"/>
      <c r="F7" s="3"/>
      <c r="G7" s="3"/>
      <c r="H7" s="3"/>
      <c r="I7" s="3"/>
      <c r="K7" s="79" t="s">
        <v>95</v>
      </c>
      <c r="L7" s="79"/>
      <c r="M7" s="79"/>
      <c r="N7" s="3"/>
      <c r="O7" s="79" t="s">
        <v>96</v>
      </c>
      <c r="P7" s="79"/>
      <c r="Q7" s="79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78" t="s">
        <v>97</v>
      </c>
      <c r="B8" s="78"/>
      <c r="D8" s="78" t="s">
        <v>98</v>
      </c>
      <c r="E8" s="78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99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80" t="s">
        <v>100</v>
      </c>
      <c r="B9" s="80"/>
      <c r="D9" s="81">
        <v>28528000</v>
      </c>
      <c r="E9" s="81"/>
      <c r="G9" s="6">
        <v>263699283981</v>
      </c>
      <c r="I9" s="6">
        <v>275551932000</v>
      </c>
      <c r="K9" s="6">
        <v>0</v>
      </c>
      <c r="M9" s="6">
        <v>0</v>
      </c>
      <c r="O9" s="24">
        <v>0</v>
      </c>
      <c r="P9" s="25"/>
      <c r="Q9" s="24">
        <v>0</v>
      </c>
      <c r="S9" s="6">
        <v>28528000</v>
      </c>
      <c r="U9" s="6">
        <v>9678</v>
      </c>
      <c r="W9" s="6">
        <v>263699283981</v>
      </c>
      <c r="Y9" s="6">
        <v>276093964000</v>
      </c>
      <c r="AA9" s="7">
        <v>0.66</v>
      </c>
    </row>
    <row r="10" spans="1:27" ht="21.75" customHeight="1" x14ac:dyDescent="0.2">
      <c r="A10" s="82" t="s">
        <v>101</v>
      </c>
      <c r="B10" s="82"/>
      <c r="D10" s="83">
        <v>1470</v>
      </c>
      <c r="E10" s="83"/>
      <c r="G10" s="9">
        <v>4655858970</v>
      </c>
      <c r="I10" s="9">
        <v>164916126850</v>
      </c>
      <c r="K10" s="9">
        <v>0</v>
      </c>
      <c r="M10" s="9">
        <v>0</v>
      </c>
      <c r="O10" s="26">
        <v>0</v>
      </c>
      <c r="P10" s="25"/>
      <c r="Q10" s="26">
        <v>0</v>
      </c>
      <c r="S10" s="9">
        <v>1470</v>
      </c>
      <c r="U10" s="9">
        <v>96075569</v>
      </c>
      <c r="W10" s="9">
        <v>4655858970</v>
      </c>
      <c r="Y10" s="9">
        <v>141231066430</v>
      </c>
      <c r="AA10" s="10">
        <v>0.34</v>
      </c>
    </row>
    <row r="11" spans="1:27" ht="21.75" customHeight="1" x14ac:dyDescent="0.2">
      <c r="A11" s="82" t="s">
        <v>102</v>
      </c>
      <c r="B11" s="82"/>
      <c r="D11" s="83">
        <v>115000</v>
      </c>
      <c r="E11" s="83"/>
      <c r="G11" s="9">
        <v>29612310463</v>
      </c>
      <c r="I11" s="9">
        <v>29631819701</v>
      </c>
      <c r="K11" s="9">
        <v>0</v>
      </c>
      <c r="M11" s="9">
        <v>0</v>
      </c>
      <c r="O11" s="26">
        <v>0</v>
      </c>
      <c r="P11" s="25"/>
      <c r="Q11" s="26">
        <v>0</v>
      </c>
      <c r="S11" s="9">
        <v>115000</v>
      </c>
      <c r="U11" s="9">
        <v>258262</v>
      </c>
      <c r="W11" s="9">
        <v>29612310463</v>
      </c>
      <c r="Y11" s="9">
        <v>29631819701</v>
      </c>
      <c r="AA11" s="10">
        <v>7.0000000000000007E-2</v>
      </c>
    </row>
    <row r="12" spans="1:27" ht="21.75" customHeight="1" x14ac:dyDescent="0.2">
      <c r="A12" s="82" t="s">
        <v>103</v>
      </c>
      <c r="B12" s="82"/>
      <c r="D12" s="83">
        <v>2500000</v>
      </c>
      <c r="E12" s="83"/>
      <c r="G12" s="9">
        <v>25029000000</v>
      </c>
      <c r="I12" s="9">
        <v>42382296000</v>
      </c>
      <c r="K12" s="9">
        <v>0</v>
      </c>
      <c r="M12" s="9">
        <v>0</v>
      </c>
      <c r="O12" s="26">
        <v>0</v>
      </c>
      <c r="P12" s="25"/>
      <c r="Q12" s="26">
        <v>0</v>
      </c>
      <c r="S12" s="9">
        <v>2500000</v>
      </c>
      <c r="U12" s="9">
        <v>16992</v>
      </c>
      <c r="W12" s="9">
        <v>25029000000</v>
      </c>
      <c r="Y12" s="9">
        <v>42382296000</v>
      </c>
      <c r="AA12" s="10">
        <v>0.1</v>
      </c>
    </row>
    <row r="13" spans="1:27" ht="21.75" customHeight="1" x14ac:dyDescent="0.2">
      <c r="A13" s="82" t="s">
        <v>104</v>
      </c>
      <c r="B13" s="82"/>
      <c r="D13" s="83">
        <v>3626000</v>
      </c>
      <c r="E13" s="83"/>
      <c r="G13" s="9">
        <v>70138909141</v>
      </c>
      <c r="I13" s="9">
        <v>61995842847.400002</v>
      </c>
      <c r="K13" s="9">
        <v>0</v>
      </c>
      <c r="M13" s="9">
        <v>0</v>
      </c>
      <c r="O13" s="26">
        <v>0</v>
      </c>
      <c r="P13" s="25"/>
      <c r="Q13" s="26">
        <v>0</v>
      </c>
      <c r="S13" s="9">
        <v>3626000</v>
      </c>
      <c r="U13" s="9">
        <v>17137</v>
      </c>
      <c r="W13" s="9">
        <v>70138909141</v>
      </c>
      <c r="Y13" s="9">
        <v>61995842847.400002</v>
      </c>
      <c r="AA13" s="10">
        <v>0.15</v>
      </c>
    </row>
    <row r="14" spans="1:27" ht="21.75" customHeight="1" x14ac:dyDescent="0.2">
      <c r="A14" s="82" t="s">
        <v>105</v>
      </c>
      <c r="B14" s="82"/>
      <c r="D14" s="83">
        <v>1075000</v>
      </c>
      <c r="E14" s="83"/>
      <c r="G14" s="9">
        <v>59967655859</v>
      </c>
      <c r="I14" s="9">
        <v>139528614500</v>
      </c>
      <c r="K14" s="9">
        <v>0</v>
      </c>
      <c r="M14" s="9">
        <v>0</v>
      </c>
      <c r="O14" s="26">
        <v>-1075000</v>
      </c>
      <c r="P14" s="25"/>
      <c r="Q14" s="26">
        <v>138892289362</v>
      </c>
      <c r="S14" s="9">
        <v>0</v>
      </c>
      <c r="U14" s="9">
        <v>0</v>
      </c>
      <c r="W14" s="9">
        <v>0</v>
      </c>
      <c r="Y14" s="9">
        <v>0</v>
      </c>
      <c r="AA14" s="10">
        <v>0</v>
      </c>
    </row>
    <row r="15" spans="1:27" ht="21.75" customHeight="1" x14ac:dyDescent="0.2">
      <c r="A15" s="82" t="s">
        <v>106</v>
      </c>
      <c r="B15" s="82"/>
      <c r="D15" s="83">
        <v>1537000</v>
      </c>
      <c r="E15" s="83"/>
      <c r="G15" s="9">
        <v>40009954325</v>
      </c>
      <c r="I15" s="9">
        <v>94923276214.800003</v>
      </c>
      <c r="K15" s="9">
        <v>0</v>
      </c>
      <c r="M15" s="9">
        <v>0</v>
      </c>
      <c r="O15" s="26">
        <v>-850000</v>
      </c>
      <c r="P15" s="25"/>
      <c r="Q15" s="26">
        <v>49360681960</v>
      </c>
      <c r="S15" s="9">
        <v>687000</v>
      </c>
      <c r="U15" s="9">
        <v>57900</v>
      </c>
      <c r="W15" s="9">
        <v>17883434361</v>
      </c>
      <c r="Y15" s="9">
        <v>39729567240</v>
      </c>
      <c r="AA15" s="10">
        <v>0.1</v>
      </c>
    </row>
    <row r="16" spans="1:27" ht="21.75" customHeight="1" x14ac:dyDescent="0.2">
      <c r="A16" s="82" t="s">
        <v>107</v>
      </c>
      <c r="B16" s="82"/>
      <c r="D16" s="83">
        <v>14000000</v>
      </c>
      <c r="E16" s="83"/>
      <c r="G16" s="9">
        <v>150468345595</v>
      </c>
      <c r="I16" s="9">
        <v>233169860000</v>
      </c>
      <c r="K16" s="9">
        <v>0</v>
      </c>
      <c r="M16" s="9">
        <v>0</v>
      </c>
      <c r="O16" s="26">
        <v>0</v>
      </c>
      <c r="P16" s="25"/>
      <c r="Q16" s="26">
        <v>0</v>
      </c>
      <c r="S16" s="9">
        <v>14000000</v>
      </c>
      <c r="U16" s="9">
        <v>16150</v>
      </c>
      <c r="W16" s="9">
        <v>150468345595</v>
      </c>
      <c r="Y16" s="9">
        <v>225828680000</v>
      </c>
      <c r="AA16" s="10">
        <v>0.54</v>
      </c>
    </row>
    <row r="17" spans="1:33" ht="21.75" customHeight="1" x14ac:dyDescent="0.2">
      <c r="A17" s="82" t="s">
        <v>108</v>
      </c>
      <c r="B17" s="82"/>
      <c r="D17" s="83">
        <v>19026</v>
      </c>
      <c r="E17" s="83"/>
      <c r="G17" s="9">
        <v>9993533562</v>
      </c>
      <c r="I17" s="9">
        <v>24134024376</v>
      </c>
      <c r="K17" s="9">
        <v>0</v>
      </c>
      <c r="M17" s="9">
        <v>0</v>
      </c>
      <c r="O17" s="26">
        <v>-19026</v>
      </c>
      <c r="P17" s="25"/>
      <c r="Q17" s="26">
        <v>23981582621</v>
      </c>
      <c r="S17" s="9">
        <v>0</v>
      </c>
      <c r="U17" s="9">
        <v>0</v>
      </c>
      <c r="W17" s="9">
        <v>0</v>
      </c>
      <c r="Y17" s="9">
        <v>0</v>
      </c>
      <c r="AA17" s="10">
        <v>0</v>
      </c>
    </row>
    <row r="18" spans="1:33" ht="21.75" customHeight="1" x14ac:dyDescent="0.2">
      <c r="A18" s="82" t="s">
        <v>109</v>
      </c>
      <c r="B18" s="82"/>
      <c r="D18" s="83">
        <v>49480</v>
      </c>
      <c r="E18" s="83"/>
      <c r="G18" s="9">
        <v>9988688474</v>
      </c>
      <c r="I18" s="9">
        <v>24201773779.040001</v>
      </c>
      <c r="K18" s="9">
        <v>0</v>
      </c>
      <c r="M18" s="9">
        <v>0</v>
      </c>
      <c r="O18" s="26">
        <v>-49480</v>
      </c>
      <c r="P18" s="25"/>
      <c r="Q18" s="26">
        <v>24168476901</v>
      </c>
      <c r="S18" s="9">
        <v>0</v>
      </c>
      <c r="U18" s="9">
        <v>0</v>
      </c>
      <c r="W18" s="9">
        <v>0</v>
      </c>
      <c r="Y18" s="9">
        <v>0</v>
      </c>
      <c r="AA18" s="10">
        <v>0</v>
      </c>
    </row>
    <row r="19" spans="1:33" ht="21.75" customHeight="1" x14ac:dyDescent="0.2">
      <c r="A19" s="84" t="s">
        <v>110</v>
      </c>
      <c r="B19" s="84"/>
      <c r="D19" s="83">
        <v>0</v>
      </c>
      <c r="E19" s="83"/>
      <c r="G19" s="13">
        <v>0</v>
      </c>
      <c r="I19" s="13">
        <v>0</v>
      </c>
      <c r="K19" s="9">
        <v>24385722</v>
      </c>
      <c r="M19" s="13">
        <v>249999991699</v>
      </c>
      <c r="O19" s="26">
        <v>0</v>
      </c>
      <c r="P19" s="25"/>
      <c r="Q19" s="27">
        <v>0</v>
      </c>
      <c r="S19" s="9">
        <v>24385722</v>
      </c>
      <c r="U19" s="9">
        <v>9800</v>
      </c>
      <c r="W19" s="13">
        <v>249999991699</v>
      </c>
      <c r="Y19" s="13">
        <v>238980055600</v>
      </c>
      <c r="AA19" s="14">
        <v>0.57999999999999996</v>
      </c>
      <c r="AG19" s="23">
        <v>811487134210</v>
      </c>
    </row>
    <row r="20" spans="1:33" ht="21.75" customHeight="1" thickBot="1" x14ac:dyDescent="0.25">
      <c r="A20" s="85" t="s">
        <v>73</v>
      </c>
      <c r="B20" s="85"/>
      <c r="D20" s="83"/>
      <c r="E20" s="83"/>
      <c r="G20" s="16">
        <v>663563540370</v>
      </c>
      <c r="I20" s="16">
        <v>1090435566268.24</v>
      </c>
      <c r="K20" s="9"/>
      <c r="M20" s="16">
        <v>249999991699</v>
      </c>
      <c r="O20" s="9"/>
      <c r="Q20" s="16">
        <v>236403030844</v>
      </c>
      <c r="S20" s="9"/>
      <c r="U20" s="9"/>
      <c r="W20" s="16">
        <v>811487134210</v>
      </c>
      <c r="Y20" s="16">
        <v>1055873291818.4</v>
      </c>
      <c r="AA20" s="17">
        <v>2.54</v>
      </c>
      <c r="AG20" s="23">
        <v>244386157608</v>
      </c>
    </row>
    <row r="21" spans="1:33" ht="13.5" thickTop="1" x14ac:dyDescent="0.2">
      <c r="AG21" s="20">
        <f>SUM(AG19:AG20)</f>
        <v>1055873291818</v>
      </c>
    </row>
  </sheetData>
  <mergeCells count="35">
    <mergeCell ref="A19:B19"/>
    <mergeCell ref="D19:E19"/>
    <mergeCell ref="A20:B20"/>
    <mergeCell ref="D20:E20"/>
    <mergeCell ref="A16:B16"/>
    <mergeCell ref="D16:E16"/>
    <mergeCell ref="A17:B17"/>
    <mergeCell ref="D17:E17"/>
    <mergeCell ref="A18:B18"/>
    <mergeCell ref="D18:E18"/>
    <mergeCell ref="A13:B13"/>
    <mergeCell ref="D13:E13"/>
    <mergeCell ref="A14:B14"/>
    <mergeCell ref="D14:E14"/>
    <mergeCell ref="A15:B15"/>
    <mergeCell ref="D15:E15"/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scale="5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34"/>
  <sheetViews>
    <sheetView rightToLeft="1" view="pageBreakPreview" topLeftCell="C1" zoomScale="85" zoomScaleNormal="100" zoomScaleSheetLayoutView="85" workbookViewId="0">
      <selection activeCell="R31" sqref="R31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0.140625" customWidth="1"/>
    <col min="5" max="5" width="1.28515625" customWidth="1"/>
    <col min="6" max="6" width="9.425781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20" bestFit="1" customWidth="1"/>
    <col min="19" max="19" width="1.28515625" customWidth="1"/>
    <col min="20" max="20" width="19.42578125" bestFit="1" customWidth="1"/>
    <col min="21" max="21" width="1.28515625" customWidth="1"/>
    <col min="22" max="22" width="17.5703125" bestFit="1" customWidth="1"/>
    <col min="23" max="23" width="1.28515625" customWidth="1"/>
    <col min="24" max="24" width="18.85546875" bestFit="1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20" bestFit="1" customWidth="1"/>
    <col min="35" max="35" width="1.28515625" customWidth="1"/>
    <col min="36" max="36" width="19.140625" bestFit="1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</row>
    <row r="2" spans="1:38" ht="21.75" customHeight="1" x14ac:dyDescent="0.2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</row>
    <row r="3" spans="1:38" ht="21.75" customHeight="1" x14ac:dyDescent="0.2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</row>
    <row r="4" spans="1:38" ht="14.45" customHeight="1" x14ac:dyDescent="0.2"/>
    <row r="5" spans="1:38" ht="14.45" customHeight="1" x14ac:dyDescent="0.2">
      <c r="A5" s="1" t="s">
        <v>111</v>
      </c>
      <c r="B5" s="77" t="s">
        <v>112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</row>
    <row r="6" spans="1:38" ht="14.45" customHeight="1" x14ac:dyDescent="0.2">
      <c r="A6" s="78" t="s">
        <v>113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 t="s">
        <v>7</v>
      </c>
      <c r="Q6" s="78"/>
      <c r="R6" s="78"/>
      <c r="S6" s="78"/>
      <c r="T6" s="78"/>
      <c r="V6" s="78" t="s">
        <v>8</v>
      </c>
      <c r="W6" s="78"/>
      <c r="X6" s="78"/>
      <c r="Y6" s="78"/>
      <c r="Z6" s="78"/>
      <c r="AA6" s="78"/>
      <c r="AB6" s="78"/>
      <c r="AD6" s="78" t="s">
        <v>9</v>
      </c>
      <c r="AE6" s="78"/>
      <c r="AF6" s="78"/>
      <c r="AG6" s="78"/>
      <c r="AH6" s="78"/>
      <c r="AI6" s="78"/>
      <c r="AJ6" s="78"/>
      <c r="AK6" s="78"/>
      <c r="AL6" s="78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79" t="s">
        <v>10</v>
      </c>
      <c r="W7" s="79"/>
      <c r="X7" s="79"/>
      <c r="Y7" s="3"/>
      <c r="Z7" s="79" t="s">
        <v>11</v>
      </c>
      <c r="AA7" s="79"/>
      <c r="AB7" s="79"/>
      <c r="AD7" s="3"/>
      <c r="AE7" s="3"/>
      <c r="AF7" s="3"/>
      <c r="AG7" s="3"/>
      <c r="AH7" s="3"/>
      <c r="AI7" s="3"/>
      <c r="AJ7" s="3"/>
      <c r="AK7" s="3"/>
      <c r="AL7" s="3"/>
    </row>
    <row r="8" spans="1:38" s="29" customFormat="1" ht="78" x14ac:dyDescent="0.2">
      <c r="A8" s="87" t="s">
        <v>114</v>
      </c>
      <c r="B8" s="87"/>
      <c r="D8" s="28" t="s">
        <v>115</v>
      </c>
      <c r="F8" s="28" t="s">
        <v>116</v>
      </c>
      <c r="H8" s="28" t="s">
        <v>117</v>
      </c>
      <c r="J8" s="28" t="s">
        <v>118</v>
      </c>
      <c r="L8" s="28" t="s">
        <v>119</v>
      </c>
      <c r="N8" s="28" t="s">
        <v>79</v>
      </c>
      <c r="P8" s="28" t="s">
        <v>13</v>
      </c>
      <c r="R8" s="28" t="s">
        <v>14</v>
      </c>
      <c r="T8" s="28" t="s">
        <v>15</v>
      </c>
      <c r="V8" s="30" t="s">
        <v>13</v>
      </c>
      <c r="W8" s="31"/>
      <c r="X8" s="30" t="s">
        <v>14</v>
      </c>
      <c r="Z8" s="30" t="s">
        <v>13</v>
      </c>
      <c r="AA8" s="31"/>
      <c r="AB8" s="30" t="s">
        <v>16</v>
      </c>
      <c r="AD8" s="28" t="s">
        <v>13</v>
      </c>
      <c r="AF8" s="28" t="s">
        <v>17</v>
      </c>
      <c r="AH8" s="28" t="s">
        <v>14</v>
      </c>
      <c r="AJ8" s="28" t="s">
        <v>15</v>
      </c>
      <c r="AL8" s="28" t="s">
        <v>18</v>
      </c>
    </row>
    <row r="9" spans="1:38" ht="21.75" customHeight="1" x14ac:dyDescent="0.2">
      <c r="A9" s="80" t="s">
        <v>120</v>
      </c>
      <c r="B9" s="80"/>
      <c r="D9" s="5" t="s">
        <v>121</v>
      </c>
      <c r="F9" s="5" t="s">
        <v>121</v>
      </c>
      <c r="H9" s="5" t="s">
        <v>122</v>
      </c>
      <c r="J9" s="5" t="s">
        <v>123</v>
      </c>
      <c r="L9" s="7">
        <v>19</v>
      </c>
      <c r="N9" s="7">
        <v>37</v>
      </c>
      <c r="P9" s="6">
        <v>6275000</v>
      </c>
      <c r="R9" s="6">
        <v>6275220655005</v>
      </c>
      <c r="T9" s="6">
        <v>5797706781831</v>
      </c>
      <c r="V9" s="6">
        <v>0</v>
      </c>
      <c r="X9" s="6">
        <v>0</v>
      </c>
      <c r="Z9" s="6">
        <v>0</v>
      </c>
      <c r="AB9" s="6">
        <v>0</v>
      </c>
      <c r="AD9" s="6">
        <v>6275000</v>
      </c>
      <c r="AF9" s="6">
        <v>944726</v>
      </c>
      <c r="AH9" s="6">
        <v>6275220655005</v>
      </c>
      <c r="AJ9" s="6">
        <v>5924932215365</v>
      </c>
      <c r="AL9" s="7">
        <v>14.26</v>
      </c>
    </row>
    <row r="10" spans="1:38" ht="21.75" customHeight="1" x14ac:dyDescent="0.2">
      <c r="A10" s="82" t="s">
        <v>124</v>
      </c>
      <c r="B10" s="82"/>
      <c r="D10" s="8" t="s">
        <v>121</v>
      </c>
      <c r="F10" s="8" t="s">
        <v>121</v>
      </c>
      <c r="H10" s="8" t="s">
        <v>125</v>
      </c>
      <c r="J10" s="8" t="s">
        <v>126</v>
      </c>
      <c r="L10" s="10"/>
      <c r="N10" s="10"/>
      <c r="P10" s="9">
        <v>953192</v>
      </c>
      <c r="R10" s="9">
        <v>543730268066</v>
      </c>
      <c r="T10" s="9">
        <v>728795381915</v>
      </c>
      <c r="V10" s="9">
        <v>0</v>
      </c>
      <c r="X10" s="9">
        <v>0</v>
      </c>
      <c r="Z10" s="9">
        <v>0</v>
      </c>
      <c r="AB10" s="9">
        <v>0</v>
      </c>
      <c r="AD10" s="9">
        <v>953192</v>
      </c>
      <c r="AF10" s="9">
        <v>792000</v>
      </c>
      <c r="AH10" s="9">
        <v>543730268066</v>
      </c>
      <c r="AJ10" s="9">
        <v>754517571865</v>
      </c>
      <c r="AL10" s="10">
        <v>1.82</v>
      </c>
    </row>
    <row r="11" spans="1:38" ht="21.75" customHeight="1" x14ac:dyDescent="0.2">
      <c r="A11" s="82" t="s">
        <v>127</v>
      </c>
      <c r="B11" s="82"/>
      <c r="D11" s="8" t="s">
        <v>121</v>
      </c>
      <c r="F11" s="8" t="s">
        <v>121</v>
      </c>
      <c r="H11" s="8" t="s">
        <v>128</v>
      </c>
      <c r="J11" s="8" t="s">
        <v>129</v>
      </c>
      <c r="L11" s="10">
        <v>19</v>
      </c>
      <c r="N11" s="10">
        <v>37</v>
      </c>
      <c r="P11" s="9">
        <v>1380000</v>
      </c>
      <c r="R11" s="9">
        <v>1380054654984</v>
      </c>
      <c r="T11" s="9">
        <v>1379249625000</v>
      </c>
      <c r="V11" s="9">
        <v>0</v>
      </c>
      <c r="X11" s="9">
        <v>0</v>
      </c>
      <c r="Z11" s="9">
        <v>0</v>
      </c>
      <c r="AB11" s="9">
        <v>0</v>
      </c>
      <c r="AD11" s="9">
        <v>1380000</v>
      </c>
      <c r="AF11" s="9">
        <v>1000000</v>
      </c>
      <c r="AH11" s="9">
        <v>1380054654984</v>
      </c>
      <c r="AJ11" s="9">
        <v>1379249625000</v>
      </c>
      <c r="AL11" s="10">
        <v>3.32</v>
      </c>
    </row>
    <row r="12" spans="1:38" ht="21.75" customHeight="1" x14ac:dyDescent="0.2">
      <c r="A12" s="82" t="s">
        <v>130</v>
      </c>
      <c r="B12" s="82"/>
      <c r="D12" s="8" t="s">
        <v>121</v>
      </c>
      <c r="F12" s="8" t="s">
        <v>121</v>
      </c>
      <c r="H12" s="8" t="s">
        <v>131</v>
      </c>
      <c r="J12" s="8" t="s">
        <v>132</v>
      </c>
      <c r="L12" s="10">
        <v>23</v>
      </c>
      <c r="N12" s="10">
        <v>38</v>
      </c>
      <c r="P12" s="9">
        <v>1297000</v>
      </c>
      <c r="R12" s="9">
        <v>1297000000000</v>
      </c>
      <c r="T12" s="9">
        <v>1296294756250</v>
      </c>
      <c r="V12" s="9">
        <v>0</v>
      </c>
      <c r="X12" s="9">
        <v>0</v>
      </c>
      <c r="Z12" s="9">
        <v>0</v>
      </c>
      <c r="AB12" s="9">
        <v>0</v>
      </c>
      <c r="AD12" s="9">
        <v>1297000</v>
      </c>
      <c r="AF12" s="9">
        <v>1000000</v>
      </c>
      <c r="AH12" s="9">
        <v>1297000000000</v>
      </c>
      <c r="AJ12" s="9">
        <v>1296294756250</v>
      </c>
      <c r="AL12" s="10">
        <v>3.12</v>
      </c>
    </row>
    <row r="13" spans="1:38" ht="21.75" customHeight="1" x14ac:dyDescent="0.2">
      <c r="A13" s="82" t="s">
        <v>133</v>
      </c>
      <c r="B13" s="82"/>
      <c r="D13" s="8" t="s">
        <v>121</v>
      </c>
      <c r="F13" s="8" t="s">
        <v>121</v>
      </c>
      <c r="H13" s="8" t="s">
        <v>134</v>
      </c>
      <c r="J13" s="8" t="s">
        <v>135</v>
      </c>
      <c r="L13" s="10">
        <v>23</v>
      </c>
      <c r="N13" s="10">
        <v>37</v>
      </c>
      <c r="P13" s="9">
        <v>2120000</v>
      </c>
      <c r="R13" s="9">
        <v>2120000000000</v>
      </c>
      <c r="T13" s="9">
        <v>2118847250000</v>
      </c>
      <c r="V13" s="9">
        <v>0</v>
      </c>
      <c r="X13" s="9">
        <v>0</v>
      </c>
      <c r="Z13" s="9">
        <v>0</v>
      </c>
      <c r="AB13" s="9">
        <v>0</v>
      </c>
      <c r="AD13" s="9">
        <v>2120000</v>
      </c>
      <c r="AF13" s="9">
        <v>1000000</v>
      </c>
      <c r="AH13" s="9">
        <v>2120000000000</v>
      </c>
      <c r="AJ13" s="9">
        <v>2118847250000</v>
      </c>
      <c r="AL13" s="10">
        <v>5.0999999999999996</v>
      </c>
    </row>
    <row r="14" spans="1:38" ht="21.75" customHeight="1" x14ac:dyDescent="0.2">
      <c r="A14" s="82" t="s">
        <v>136</v>
      </c>
      <c r="B14" s="82"/>
      <c r="D14" s="8" t="s">
        <v>121</v>
      </c>
      <c r="F14" s="8" t="s">
        <v>121</v>
      </c>
      <c r="H14" s="8" t="s">
        <v>137</v>
      </c>
      <c r="J14" s="8" t="s">
        <v>138</v>
      </c>
      <c r="L14" s="10">
        <v>18</v>
      </c>
      <c r="N14" s="10">
        <v>38</v>
      </c>
      <c r="P14" s="9">
        <v>440000</v>
      </c>
      <c r="R14" s="9">
        <v>440060000000</v>
      </c>
      <c r="T14" s="9">
        <v>439760750000</v>
      </c>
      <c r="V14" s="9">
        <v>0</v>
      </c>
      <c r="X14" s="9">
        <v>0</v>
      </c>
      <c r="Z14" s="9">
        <v>0</v>
      </c>
      <c r="AB14" s="9">
        <v>0</v>
      </c>
      <c r="AD14" s="9">
        <v>440000</v>
      </c>
      <c r="AF14" s="9">
        <v>1000000</v>
      </c>
      <c r="AH14" s="9">
        <v>440060000000</v>
      </c>
      <c r="AJ14" s="9">
        <v>439760750000</v>
      </c>
      <c r="AL14" s="10">
        <v>1.06</v>
      </c>
    </row>
    <row r="15" spans="1:38" ht="21.75" customHeight="1" x14ac:dyDescent="0.2">
      <c r="A15" s="82" t="s">
        <v>139</v>
      </c>
      <c r="B15" s="82"/>
      <c r="D15" s="8" t="s">
        <v>121</v>
      </c>
      <c r="F15" s="8" t="s">
        <v>121</v>
      </c>
      <c r="H15" s="8" t="s">
        <v>140</v>
      </c>
      <c r="J15" s="8" t="s">
        <v>141</v>
      </c>
      <c r="L15" s="10">
        <v>23</v>
      </c>
      <c r="N15" s="10"/>
      <c r="P15" s="9">
        <v>1000000</v>
      </c>
      <c r="R15" s="9">
        <v>922520000000</v>
      </c>
      <c r="T15" s="9">
        <v>957948831937</v>
      </c>
      <c r="V15" s="9">
        <v>0</v>
      </c>
      <c r="X15" s="9">
        <v>0</v>
      </c>
      <c r="Z15" s="9">
        <v>0</v>
      </c>
      <c r="AB15" s="9">
        <v>0</v>
      </c>
      <c r="AD15" s="9">
        <v>1000000</v>
      </c>
      <c r="AF15" s="9">
        <v>958470</v>
      </c>
      <c r="AH15" s="9">
        <v>922520000000</v>
      </c>
      <c r="AJ15" s="9">
        <v>957948831937</v>
      </c>
      <c r="AL15" s="10">
        <v>2.31</v>
      </c>
    </row>
    <row r="16" spans="1:38" ht="21.75" customHeight="1" x14ac:dyDescent="0.2">
      <c r="A16" s="82" t="s">
        <v>142</v>
      </c>
      <c r="B16" s="82"/>
      <c r="D16" s="8" t="s">
        <v>121</v>
      </c>
      <c r="F16" s="8" t="s">
        <v>121</v>
      </c>
      <c r="H16" s="8" t="s">
        <v>143</v>
      </c>
      <c r="J16" s="8" t="s">
        <v>144</v>
      </c>
      <c r="L16" s="10">
        <v>20.5</v>
      </c>
      <c r="N16" s="10"/>
      <c r="P16" s="9">
        <v>650000</v>
      </c>
      <c r="R16" s="9">
        <v>502580500000</v>
      </c>
      <c r="T16" s="9">
        <v>506438474262</v>
      </c>
      <c r="V16" s="9">
        <v>0</v>
      </c>
      <c r="X16" s="9">
        <v>0</v>
      </c>
      <c r="Z16" s="9">
        <v>0</v>
      </c>
      <c r="AB16" s="9">
        <v>0</v>
      </c>
      <c r="AD16" s="9">
        <v>650000</v>
      </c>
      <c r="AF16" s="9">
        <v>779560</v>
      </c>
      <c r="AH16" s="9">
        <v>502580500000</v>
      </c>
      <c r="AJ16" s="9">
        <v>506438474262</v>
      </c>
      <c r="AL16" s="10">
        <v>1.22</v>
      </c>
    </row>
    <row r="17" spans="1:38" ht="21.75" customHeight="1" x14ac:dyDescent="0.2">
      <c r="A17" s="82" t="s">
        <v>145</v>
      </c>
      <c r="B17" s="82"/>
      <c r="D17" s="8" t="s">
        <v>121</v>
      </c>
      <c r="F17" s="8" t="s">
        <v>121</v>
      </c>
      <c r="H17" s="8" t="s">
        <v>146</v>
      </c>
      <c r="J17" s="8" t="s">
        <v>147</v>
      </c>
      <c r="L17" s="10">
        <v>20.5</v>
      </c>
      <c r="N17" s="10"/>
      <c r="P17" s="9">
        <v>245000</v>
      </c>
      <c r="R17" s="9">
        <v>220641378890</v>
      </c>
      <c r="T17" s="9">
        <v>231271777555</v>
      </c>
      <c r="V17" s="9">
        <v>0</v>
      </c>
      <c r="X17" s="9">
        <v>0</v>
      </c>
      <c r="Z17" s="9">
        <v>0</v>
      </c>
      <c r="AB17" s="9">
        <v>0</v>
      </c>
      <c r="AD17" s="9">
        <v>245000</v>
      </c>
      <c r="AF17" s="9">
        <v>964900</v>
      </c>
      <c r="AH17" s="9">
        <v>220641378890</v>
      </c>
      <c r="AJ17" s="9">
        <v>236271957228</v>
      </c>
      <c r="AL17" s="10">
        <v>0.56999999999999995</v>
      </c>
    </row>
    <row r="18" spans="1:38" ht="21.75" customHeight="1" x14ac:dyDescent="0.2">
      <c r="A18" s="82" t="s">
        <v>148</v>
      </c>
      <c r="B18" s="82"/>
      <c r="D18" s="8" t="s">
        <v>121</v>
      </c>
      <c r="F18" s="8" t="s">
        <v>121</v>
      </c>
      <c r="H18" s="8" t="s">
        <v>149</v>
      </c>
      <c r="J18" s="8" t="s">
        <v>150</v>
      </c>
      <c r="L18" s="10">
        <v>23</v>
      </c>
      <c r="N18" s="10"/>
      <c r="P18" s="9">
        <v>714000</v>
      </c>
      <c r="R18" s="9">
        <v>651326294309</v>
      </c>
      <c r="T18" s="9">
        <v>669774591929</v>
      </c>
      <c r="V18" s="9">
        <v>0</v>
      </c>
      <c r="X18" s="9">
        <v>0</v>
      </c>
      <c r="Z18" s="9">
        <v>0</v>
      </c>
      <c r="AB18" s="9">
        <v>0</v>
      </c>
      <c r="AD18" s="9">
        <v>714000</v>
      </c>
      <c r="AF18" s="9">
        <v>938570</v>
      </c>
      <c r="AH18" s="9">
        <v>651326294309</v>
      </c>
      <c r="AJ18" s="9">
        <v>669774591929</v>
      </c>
      <c r="AL18" s="10">
        <v>1.61</v>
      </c>
    </row>
    <row r="19" spans="1:38" ht="21.75" customHeight="1" x14ac:dyDescent="0.2">
      <c r="A19" s="82" t="s">
        <v>151</v>
      </c>
      <c r="B19" s="82"/>
      <c r="D19" s="8" t="s">
        <v>121</v>
      </c>
      <c r="F19" s="8" t="s">
        <v>121</v>
      </c>
      <c r="H19" s="8" t="s">
        <v>152</v>
      </c>
      <c r="J19" s="8" t="s">
        <v>153</v>
      </c>
      <c r="L19" s="10">
        <v>23</v>
      </c>
      <c r="N19" s="10"/>
      <c r="P19" s="9">
        <v>790000</v>
      </c>
      <c r="R19" s="9">
        <v>701579500000</v>
      </c>
      <c r="T19" s="9">
        <v>758540319306</v>
      </c>
      <c r="V19" s="9">
        <v>0</v>
      </c>
      <c r="X19" s="9">
        <v>0</v>
      </c>
      <c r="Z19" s="9">
        <v>0</v>
      </c>
      <c r="AB19" s="9">
        <v>0</v>
      </c>
      <c r="AD19" s="9">
        <v>790000</v>
      </c>
      <c r="AF19" s="9">
        <v>931880</v>
      </c>
      <c r="AH19" s="9">
        <v>701579500000</v>
      </c>
      <c r="AJ19" s="9">
        <v>735784899297</v>
      </c>
      <c r="AL19" s="10">
        <v>1.77</v>
      </c>
    </row>
    <row r="20" spans="1:38" ht="21.75" customHeight="1" x14ac:dyDescent="0.2">
      <c r="A20" s="82" t="s">
        <v>154</v>
      </c>
      <c r="B20" s="82"/>
      <c r="D20" s="8" t="s">
        <v>121</v>
      </c>
      <c r="F20" s="8" t="s">
        <v>121</v>
      </c>
      <c r="H20" s="8" t="s">
        <v>155</v>
      </c>
      <c r="J20" s="8" t="s">
        <v>156</v>
      </c>
      <c r="L20" s="10">
        <v>23</v>
      </c>
      <c r="N20" s="10"/>
      <c r="P20" s="9">
        <v>598449</v>
      </c>
      <c r="R20" s="9">
        <v>532359249379</v>
      </c>
      <c r="T20" s="9">
        <v>536564713128</v>
      </c>
      <c r="V20" s="9">
        <v>0</v>
      </c>
      <c r="X20" s="9">
        <v>0</v>
      </c>
      <c r="Z20" s="9">
        <v>0</v>
      </c>
      <c r="AB20" s="9">
        <v>0</v>
      </c>
      <c r="AD20" s="9">
        <v>598449</v>
      </c>
      <c r="AF20" s="9">
        <v>897080</v>
      </c>
      <c r="AH20" s="9">
        <v>532359249379</v>
      </c>
      <c r="AJ20" s="9">
        <v>536564713128</v>
      </c>
      <c r="AL20" s="10">
        <v>1.29</v>
      </c>
    </row>
    <row r="21" spans="1:38" ht="21.75" customHeight="1" x14ac:dyDescent="0.2">
      <c r="A21" s="82" t="s">
        <v>157</v>
      </c>
      <c r="B21" s="82"/>
      <c r="D21" s="8" t="s">
        <v>121</v>
      </c>
      <c r="F21" s="8" t="s">
        <v>121</v>
      </c>
      <c r="H21" s="8" t="s">
        <v>158</v>
      </c>
      <c r="J21" s="8" t="s">
        <v>159</v>
      </c>
      <c r="L21" s="10">
        <v>23</v>
      </c>
      <c r="N21" s="10">
        <v>36.53</v>
      </c>
      <c r="P21" s="9">
        <v>1950000</v>
      </c>
      <c r="R21" s="9">
        <v>1801410000000</v>
      </c>
      <c r="T21" s="9">
        <v>1630831802766</v>
      </c>
      <c r="V21" s="9">
        <v>0</v>
      </c>
      <c r="X21" s="9">
        <v>0</v>
      </c>
      <c r="Z21" s="9">
        <v>0</v>
      </c>
      <c r="AB21" s="9">
        <v>0</v>
      </c>
      <c r="AD21" s="9">
        <v>1950000</v>
      </c>
      <c r="AF21" s="9">
        <v>841007</v>
      </c>
      <c r="AH21" s="9">
        <v>1801410000000</v>
      </c>
      <c r="AJ21" s="9">
        <v>1639071919765</v>
      </c>
      <c r="AL21" s="10">
        <v>3.94</v>
      </c>
    </row>
    <row r="22" spans="1:38" ht="21.75" customHeight="1" x14ac:dyDescent="0.2">
      <c r="A22" s="82" t="s">
        <v>160</v>
      </c>
      <c r="B22" s="82"/>
      <c r="D22" s="8" t="s">
        <v>121</v>
      </c>
      <c r="F22" s="8" t="s">
        <v>121</v>
      </c>
      <c r="H22" s="8" t="s">
        <v>161</v>
      </c>
      <c r="J22" s="8" t="s">
        <v>162</v>
      </c>
      <c r="L22" s="10">
        <v>23</v>
      </c>
      <c r="N22" s="10">
        <v>38.18</v>
      </c>
      <c r="P22" s="9">
        <v>2706888</v>
      </c>
      <c r="R22" s="9">
        <v>2500000550160</v>
      </c>
      <c r="T22" s="9">
        <v>2277416592523</v>
      </c>
      <c r="V22" s="9">
        <v>0</v>
      </c>
      <c r="X22" s="9">
        <v>0</v>
      </c>
      <c r="Z22" s="9">
        <v>0</v>
      </c>
      <c r="AB22" s="9">
        <v>0</v>
      </c>
      <c r="AD22" s="9">
        <v>2706888</v>
      </c>
      <c r="AF22" s="9">
        <v>803717</v>
      </c>
      <c r="AH22" s="9">
        <v>2500000550160</v>
      </c>
      <c r="AJ22" s="9">
        <v>2174388935473</v>
      </c>
      <c r="AL22" s="10">
        <v>5.23</v>
      </c>
    </row>
    <row r="23" spans="1:38" ht="21.75" customHeight="1" x14ac:dyDescent="0.2">
      <c r="A23" s="82" t="s">
        <v>163</v>
      </c>
      <c r="B23" s="82"/>
      <c r="D23" s="8" t="s">
        <v>121</v>
      </c>
      <c r="F23" s="8" t="s">
        <v>121</v>
      </c>
      <c r="H23" s="8" t="s">
        <v>164</v>
      </c>
      <c r="J23" s="8" t="s">
        <v>165</v>
      </c>
      <c r="L23" s="10">
        <v>23</v>
      </c>
      <c r="N23" s="10">
        <v>39.9</v>
      </c>
      <c r="P23" s="9">
        <v>2137500</v>
      </c>
      <c r="R23" s="9">
        <v>2000272500000</v>
      </c>
      <c r="T23" s="9">
        <v>1707318390557</v>
      </c>
      <c r="V23" s="9">
        <v>0</v>
      </c>
      <c r="X23" s="9">
        <v>0</v>
      </c>
      <c r="Z23" s="9">
        <v>0</v>
      </c>
      <c r="AB23" s="9">
        <v>0</v>
      </c>
      <c r="AD23" s="9">
        <v>2137500</v>
      </c>
      <c r="AF23" s="9">
        <v>804165</v>
      </c>
      <c r="AH23" s="9">
        <v>2000272500000</v>
      </c>
      <c r="AJ23" s="9">
        <v>1717968034163</v>
      </c>
      <c r="AL23" s="10">
        <v>4.13</v>
      </c>
    </row>
    <row r="24" spans="1:38" ht="21.75" customHeight="1" x14ac:dyDescent="0.2">
      <c r="A24" s="82" t="s">
        <v>166</v>
      </c>
      <c r="B24" s="82"/>
      <c r="D24" s="8" t="s">
        <v>121</v>
      </c>
      <c r="F24" s="8" t="s">
        <v>121</v>
      </c>
      <c r="H24" s="8" t="s">
        <v>167</v>
      </c>
      <c r="J24" s="8" t="s">
        <v>168</v>
      </c>
      <c r="L24" s="10">
        <v>23</v>
      </c>
      <c r="N24" s="10">
        <v>38</v>
      </c>
      <c r="P24" s="9">
        <v>150000</v>
      </c>
      <c r="R24" s="9">
        <v>150000000000</v>
      </c>
      <c r="T24" s="9">
        <v>149918437500</v>
      </c>
      <c r="V24" s="9">
        <v>0</v>
      </c>
      <c r="X24" s="9">
        <v>0</v>
      </c>
      <c r="Z24" s="9">
        <v>0</v>
      </c>
      <c r="AB24" s="9">
        <v>0</v>
      </c>
      <c r="AD24" s="9">
        <v>150000</v>
      </c>
      <c r="AF24" s="9">
        <v>1000000</v>
      </c>
      <c r="AH24" s="9">
        <v>150000000000</v>
      </c>
      <c r="AJ24" s="9">
        <v>149918437500</v>
      </c>
      <c r="AL24" s="10">
        <v>0.36</v>
      </c>
    </row>
    <row r="25" spans="1:38" ht="21.75" customHeight="1" x14ac:dyDescent="0.2">
      <c r="A25" s="82" t="s">
        <v>169</v>
      </c>
      <c r="B25" s="82"/>
      <c r="D25" s="8" t="s">
        <v>121</v>
      </c>
      <c r="F25" s="8" t="s">
        <v>121</v>
      </c>
      <c r="H25" s="8" t="s">
        <v>170</v>
      </c>
      <c r="J25" s="8" t="s">
        <v>171</v>
      </c>
      <c r="L25" s="10">
        <v>23</v>
      </c>
      <c r="N25" s="10">
        <v>40</v>
      </c>
      <c r="P25" s="9">
        <v>0</v>
      </c>
      <c r="R25" s="9">
        <v>0</v>
      </c>
      <c r="T25" s="9">
        <v>0</v>
      </c>
      <c r="V25" s="9">
        <v>2000000</v>
      </c>
      <c r="X25" s="9">
        <v>2000000000000</v>
      </c>
      <c r="Z25" s="9">
        <v>0</v>
      </c>
      <c r="AB25" s="9">
        <v>0</v>
      </c>
      <c r="AD25" s="9">
        <v>2000000</v>
      </c>
      <c r="AF25" s="9">
        <v>1000000</v>
      </c>
      <c r="AH25" s="9">
        <v>2000000000000</v>
      </c>
      <c r="AJ25" s="9">
        <v>1998912500000</v>
      </c>
      <c r="AL25" s="10">
        <v>4.8099999999999996</v>
      </c>
    </row>
    <row r="26" spans="1:38" ht="21.75" customHeight="1" x14ac:dyDescent="0.2">
      <c r="A26" s="82" t="s">
        <v>172</v>
      </c>
      <c r="B26" s="82"/>
      <c r="D26" s="8" t="s">
        <v>173</v>
      </c>
      <c r="F26" s="8" t="s">
        <v>173</v>
      </c>
      <c r="H26" s="8" t="s">
        <v>174</v>
      </c>
      <c r="J26" s="8" t="s">
        <v>175</v>
      </c>
      <c r="L26" s="10">
        <v>23</v>
      </c>
      <c r="N26" s="10">
        <v>41</v>
      </c>
      <c r="P26" s="9">
        <v>1500000</v>
      </c>
      <c r="R26" s="9">
        <v>1500000000000</v>
      </c>
      <c r="T26" s="9">
        <v>1500000000000</v>
      </c>
      <c r="V26" s="9">
        <v>0</v>
      </c>
      <c r="X26" s="9">
        <v>0</v>
      </c>
      <c r="Z26" s="9">
        <v>0</v>
      </c>
      <c r="AB26" s="9">
        <v>0</v>
      </c>
      <c r="AD26" s="9">
        <v>1500000</v>
      </c>
      <c r="AF26" s="9">
        <v>1000000</v>
      </c>
      <c r="AH26" s="9">
        <v>1500000000000</v>
      </c>
      <c r="AJ26" s="9">
        <v>1500000000000</v>
      </c>
      <c r="AL26" s="10">
        <v>3.61</v>
      </c>
    </row>
    <row r="27" spans="1:38" ht="21.75" customHeight="1" x14ac:dyDescent="0.2">
      <c r="A27" s="84" t="s">
        <v>172</v>
      </c>
      <c r="B27" s="84"/>
      <c r="D27" s="8" t="s">
        <v>173</v>
      </c>
      <c r="F27" s="8" t="s">
        <v>173</v>
      </c>
      <c r="H27" s="8" t="s">
        <v>176</v>
      </c>
      <c r="J27" s="8" t="s">
        <v>175</v>
      </c>
      <c r="L27" s="10">
        <v>23</v>
      </c>
      <c r="N27" s="10">
        <v>41</v>
      </c>
      <c r="P27" s="9">
        <v>1549999</v>
      </c>
      <c r="R27" s="13">
        <v>1549999000000</v>
      </c>
      <c r="T27" s="13">
        <v>1549999000000</v>
      </c>
      <c r="V27" s="9">
        <v>0</v>
      </c>
      <c r="X27" s="13">
        <v>0</v>
      </c>
      <c r="Z27" s="9">
        <v>0</v>
      </c>
      <c r="AB27" s="13">
        <v>0</v>
      </c>
      <c r="AD27" s="9">
        <v>1549999</v>
      </c>
      <c r="AF27" s="9">
        <v>1000000</v>
      </c>
      <c r="AH27" s="13">
        <v>1549999000000</v>
      </c>
      <c r="AJ27" s="13">
        <v>1549999000000</v>
      </c>
      <c r="AL27" s="14">
        <v>3.73</v>
      </c>
    </row>
    <row r="28" spans="1:38" ht="21.75" customHeight="1" x14ac:dyDescent="0.2">
      <c r="A28" s="85" t="s">
        <v>73</v>
      </c>
      <c r="B28" s="85"/>
      <c r="D28" s="9"/>
      <c r="F28" s="9"/>
      <c r="H28" s="9"/>
      <c r="J28" s="9"/>
      <c r="L28" s="9"/>
      <c r="N28" s="9"/>
      <c r="P28" s="9"/>
      <c r="R28" s="16">
        <v>25088754550793</v>
      </c>
      <c r="T28" s="16">
        <v>24236677476459</v>
      </c>
      <c r="V28" s="9"/>
      <c r="X28" s="16">
        <v>2000000000000</v>
      </c>
      <c r="Z28" s="9">
        <v>0</v>
      </c>
      <c r="AB28" s="16">
        <v>0</v>
      </c>
      <c r="AD28" s="9"/>
      <c r="AF28" s="9"/>
      <c r="AH28" s="16">
        <v>27088754550793</v>
      </c>
      <c r="AJ28" s="16">
        <v>26286644463162</v>
      </c>
      <c r="AL28" s="17">
        <v>63.26</v>
      </c>
    </row>
    <row r="33" spans="22:36" x14ac:dyDescent="0.2">
      <c r="V33" s="20"/>
      <c r="AH33" s="20"/>
      <c r="AJ33" s="20"/>
    </row>
    <row r="34" spans="22:36" x14ac:dyDescent="0.2">
      <c r="V34" s="20"/>
      <c r="AF34" s="20"/>
      <c r="AJ34" s="20"/>
    </row>
  </sheetData>
  <mergeCells count="31">
    <mergeCell ref="A26:B26"/>
    <mergeCell ref="A27:B27"/>
    <mergeCell ref="A28:B28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scale="4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9"/>
  <sheetViews>
    <sheetView rightToLeft="1" view="pageBreakPreview" zoomScale="115" zoomScaleNormal="100" zoomScaleSheetLayoutView="115" workbookViewId="0">
      <selection activeCell="M42" sqref="M42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16.85546875" bestFit="1" customWidth="1"/>
    <col min="14" max="14" width="0.28515625" customWidth="1"/>
  </cols>
  <sheetData>
    <row r="1" spans="1:13" ht="29.1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ht="21.75" customHeight="1" x14ac:dyDescent="0.2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21.75" customHeight="1" x14ac:dyDescent="0.2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3" ht="14.45" customHeight="1" x14ac:dyDescent="0.2">
      <c r="A4" s="77" t="s">
        <v>177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</row>
    <row r="5" spans="1:13" ht="14.45" customHeight="1" x14ac:dyDescent="0.2">
      <c r="A5" s="77" t="s">
        <v>178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</row>
    <row r="6" spans="1:13" ht="14.45" customHeight="1" x14ac:dyDescent="0.2"/>
    <row r="7" spans="1:13" ht="14.45" customHeight="1" x14ac:dyDescent="0.2">
      <c r="C7" s="78" t="s">
        <v>9</v>
      </c>
      <c r="D7" s="78"/>
      <c r="E7" s="78"/>
      <c r="F7" s="78"/>
      <c r="G7" s="78"/>
      <c r="H7" s="78"/>
      <c r="I7" s="78"/>
      <c r="J7" s="78"/>
      <c r="K7" s="78"/>
      <c r="L7" s="78"/>
      <c r="M7" s="78"/>
    </row>
    <row r="8" spans="1:13" ht="14.45" customHeight="1" x14ac:dyDescent="0.2">
      <c r="A8" s="2" t="s">
        <v>179</v>
      </c>
      <c r="C8" s="4" t="s">
        <v>13</v>
      </c>
      <c r="D8" s="3"/>
      <c r="E8" s="4" t="s">
        <v>180</v>
      </c>
      <c r="F8" s="3"/>
      <c r="G8" s="4" t="s">
        <v>181</v>
      </c>
      <c r="H8" s="3"/>
      <c r="I8" s="4" t="s">
        <v>182</v>
      </c>
      <c r="J8" s="3"/>
      <c r="K8" s="4" t="s">
        <v>183</v>
      </c>
      <c r="L8" s="3"/>
      <c r="M8" s="4" t="s">
        <v>184</v>
      </c>
    </row>
    <row r="9" spans="1:13" ht="21.75" customHeight="1" x14ac:dyDescent="0.2">
      <c r="A9" s="5" t="s">
        <v>127</v>
      </c>
      <c r="C9" s="6">
        <v>1380000</v>
      </c>
      <c r="E9" s="6">
        <v>1000000</v>
      </c>
      <c r="G9" s="6">
        <v>1000000</v>
      </c>
      <c r="I9" s="7" t="s">
        <v>185</v>
      </c>
      <c r="K9" s="6">
        <v>1379249625000</v>
      </c>
      <c r="M9" s="5" t="s">
        <v>281</v>
      </c>
    </row>
    <row r="10" spans="1:13" ht="21.75" customHeight="1" x14ac:dyDescent="0.2">
      <c r="A10" s="8" t="s">
        <v>120</v>
      </c>
      <c r="C10" s="9">
        <v>6275000</v>
      </c>
      <c r="E10" s="9">
        <v>1000000</v>
      </c>
      <c r="G10" s="9">
        <v>944726</v>
      </c>
      <c r="I10" s="10" t="s">
        <v>186</v>
      </c>
      <c r="K10" s="9">
        <v>5924932215365</v>
      </c>
      <c r="M10" s="8" t="s">
        <v>282</v>
      </c>
    </row>
    <row r="11" spans="1:13" ht="21.75" customHeight="1" x14ac:dyDescent="0.2">
      <c r="A11" s="8" t="s">
        <v>136</v>
      </c>
      <c r="C11" s="9">
        <v>440000</v>
      </c>
      <c r="E11" s="9">
        <v>1000000</v>
      </c>
      <c r="G11" s="9">
        <v>1000000</v>
      </c>
      <c r="I11" s="10" t="s">
        <v>185</v>
      </c>
      <c r="K11" s="9">
        <v>439760750000</v>
      </c>
      <c r="M11" s="8" t="s">
        <v>281</v>
      </c>
    </row>
    <row r="12" spans="1:13" ht="21.75" customHeight="1" x14ac:dyDescent="0.2">
      <c r="A12" s="8" t="s">
        <v>133</v>
      </c>
      <c r="C12" s="9">
        <v>2120000</v>
      </c>
      <c r="E12" s="9">
        <v>1000000</v>
      </c>
      <c r="G12" s="9">
        <v>1000000</v>
      </c>
      <c r="I12" s="10" t="s">
        <v>185</v>
      </c>
      <c r="K12" s="9">
        <v>2118847250000</v>
      </c>
      <c r="M12" s="8" t="s">
        <v>281</v>
      </c>
    </row>
    <row r="13" spans="1:13" ht="21.75" customHeight="1" x14ac:dyDescent="0.2">
      <c r="A13" s="8" t="s">
        <v>166</v>
      </c>
      <c r="C13" s="9">
        <v>150000</v>
      </c>
      <c r="E13" s="9">
        <v>1000000</v>
      </c>
      <c r="G13" s="9">
        <v>1000000</v>
      </c>
      <c r="I13" s="10" t="s">
        <v>185</v>
      </c>
      <c r="K13" s="9">
        <v>149918437500</v>
      </c>
      <c r="M13" s="8" t="s">
        <v>281</v>
      </c>
    </row>
    <row r="14" spans="1:13" ht="21.75" customHeight="1" x14ac:dyDescent="0.2">
      <c r="A14" s="8" t="s">
        <v>157</v>
      </c>
      <c r="C14" s="9">
        <v>1950000</v>
      </c>
      <c r="E14" s="9">
        <v>870260</v>
      </c>
      <c r="G14" s="9">
        <v>841007</v>
      </c>
      <c r="I14" s="10" t="s">
        <v>187</v>
      </c>
      <c r="K14" s="9">
        <v>1639071919765</v>
      </c>
      <c r="M14" s="8" t="s">
        <v>282</v>
      </c>
    </row>
    <row r="15" spans="1:13" ht="21.75" customHeight="1" x14ac:dyDescent="0.2">
      <c r="A15" s="8" t="s">
        <v>130</v>
      </c>
      <c r="C15" s="9">
        <v>1297000</v>
      </c>
      <c r="E15" s="9">
        <v>1000000</v>
      </c>
      <c r="G15" s="9">
        <v>1000000</v>
      </c>
      <c r="I15" s="10" t="s">
        <v>185</v>
      </c>
      <c r="K15" s="9">
        <v>1296294756250</v>
      </c>
      <c r="M15" s="8" t="s">
        <v>281</v>
      </c>
    </row>
    <row r="16" spans="1:13" ht="21.75" customHeight="1" x14ac:dyDescent="0.2">
      <c r="A16" s="8" t="s">
        <v>160</v>
      </c>
      <c r="C16" s="9">
        <v>2706888</v>
      </c>
      <c r="E16" s="9">
        <v>798250</v>
      </c>
      <c r="G16" s="9">
        <v>803717</v>
      </c>
      <c r="I16" s="10" t="s">
        <v>188</v>
      </c>
      <c r="K16" s="9">
        <v>2174388935473</v>
      </c>
      <c r="M16" s="8" t="s">
        <v>282</v>
      </c>
    </row>
    <row r="17" spans="1:13" ht="21.75" customHeight="1" x14ac:dyDescent="0.2">
      <c r="A17" s="8" t="s">
        <v>163</v>
      </c>
      <c r="C17" s="9">
        <v>2137500</v>
      </c>
      <c r="E17" s="9">
        <v>800850</v>
      </c>
      <c r="G17" s="9">
        <v>804165</v>
      </c>
      <c r="I17" s="10" t="s">
        <v>189</v>
      </c>
      <c r="K17" s="9">
        <v>1717968034163</v>
      </c>
      <c r="M17" s="8" t="s">
        <v>282</v>
      </c>
    </row>
    <row r="18" spans="1:13" ht="21.75" customHeight="1" x14ac:dyDescent="0.2">
      <c r="A18" s="11" t="s">
        <v>169</v>
      </c>
      <c r="C18" s="13">
        <v>2000000</v>
      </c>
      <c r="E18" s="9">
        <v>1000000</v>
      </c>
      <c r="G18" s="9">
        <v>1000000</v>
      </c>
      <c r="I18" s="10" t="s">
        <v>185</v>
      </c>
      <c r="K18" s="13">
        <v>1998912500000</v>
      </c>
      <c r="M18" s="8" t="s">
        <v>281</v>
      </c>
    </row>
    <row r="19" spans="1:13" ht="21.75" customHeight="1" x14ac:dyDescent="0.2">
      <c r="A19" s="15" t="s">
        <v>73</v>
      </c>
      <c r="C19" s="16">
        <v>20456388</v>
      </c>
      <c r="E19" s="9"/>
      <c r="G19" s="9"/>
      <c r="I19" s="9"/>
      <c r="K19" s="16">
        <v>18839344423516</v>
      </c>
      <c r="M19" s="9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9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21"/>
  <sheetViews>
    <sheetView rightToLeft="1" view="pageBreakPreview" zoomScale="106" zoomScaleNormal="100" zoomScaleSheetLayoutView="106" workbookViewId="0">
      <selection activeCell="A14" sqref="A14:B14"/>
    </sheetView>
  </sheetViews>
  <sheetFormatPr defaultRowHeight="12.75" x14ac:dyDescent="0.2"/>
  <cols>
    <col min="1" max="1" width="6.28515625" bestFit="1" customWidth="1"/>
    <col min="2" max="2" width="19" customWidth="1"/>
    <col min="3" max="3" width="1.28515625" customWidth="1"/>
    <col min="4" max="4" width="20.42578125" bestFit="1" customWidth="1"/>
    <col min="5" max="5" width="1.28515625" customWidth="1"/>
    <col min="6" max="6" width="19.140625" bestFit="1" customWidth="1"/>
    <col min="7" max="7" width="1.28515625" customWidth="1"/>
    <col min="8" max="8" width="19.42578125" bestFit="1" customWidth="1"/>
    <col min="9" max="9" width="1.28515625" customWidth="1"/>
    <col min="10" max="10" width="20.42578125" bestFit="1" customWidth="1"/>
    <col min="11" max="11" width="1.28515625" customWidth="1"/>
    <col min="12" max="12" width="11.5703125" customWidth="1"/>
    <col min="13" max="13" width="0.28515625" customWidth="1"/>
    <col min="15" max="15" width="10.85546875" bestFit="1" customWidth="1"/>
    <col min="16" max="16" width="13.5703125" bestFit="1" customWidth="1"/>
  </cols>
  <sheetData>
    <row r="1" spans="1:16" ht="29.1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6" ht="21.75" customHeight="1" x14ac:dyDescent="0.2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6" ht="21.75" customHeight="1" x14ac:dyDescent="0.2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6" ht="14.45" customHeight="1" x14ac:dyDescent="0.2"/>
    <row r="5" spans="1:16" ht="14.45" customHeight="1" x14ac:dyDescent="0.2">
      <c r="A5" s="1" t="s">
        <v>190</v>
      </c>
      <c r="B5" s="77" t="s">
        <v>191</v>
      </c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1:16" ht="14.45" customHeight="1" x14ac:dyDescent="0.2">
      <c r="D6" s="2" t="s">
        <v>7</v>
      </c>
      <c r="F6" s="78" t="s">
        <v>8</v>
      </c>
      <c r="G6" s="78"/>
      <c r="H6" s="78"/>
      <c r="J6" s="2" t="s">
        <v>9</v>
      </c>
    </row>
    <row r="7" spans="1:16" ht="14.45" customHeight="1" x14ac:dyDescent="0.2">
      <c r="D7" s="3"/>
      <c r="F7" s="3"/>
      <c r="G7" s="3"/>
      <c r="H7" s="3"/>
      <c r="J7" s="3"/>
    </row>
    <row r="8" spans="1:16" ht="32.25" customHeight="1" x14ac:dyDescent="0.2">
      <c r="A8" s="78" t="s">
        <v>192</v>
      </c>
      <c r="B8" s="78"/>
      <c r="D8" s="2" t="s">
        <v>193</v>
      </c>
      <c r="F8" s="2" t="s">
        <v>194</v>
      </c>
      <c r="H8" s="2" t="s">
        <v>195</v>
      </c>
      <c r="J8" s="2" t="s">
        <v>193</v>
      </c>
      <c r="L8" s="43" t="s">
        <v>18</v>
      </c>
    </row>
    <row r="9" spans="1:16" ht="21.75" customHeight="1" x14ac:dyDescent="0.2">
      <c r="A9" s="80" t="s">
        <v>283</v>
      </c>
      <c r="B9" s="80"/>
      <c r="D9" s="6">
        <v>1976282749906</v>
      </c>
      <c r="F9" s="6">
        <v>1168957817856</v>
      </c>
      <c r="H9" s="6">
        <v>2265228770411</v>
      </c>
      <c r="J9" s="6">
        <v>880011797351</v>
      </c>
      <c r="L9" s="32">
        <v>2.1177055385344801E-2</v>
      </c>
      <c r="N9" s="20">
        <v>41554965094911</v>
      </c>
    </row>
    <row r="10" spans="1:16" ht="21.75" customHeight="1" x14ac:dyDescent="0.2">
      <c r="A10" s="82" t="s">
        <v>284</v>
      </c>
      <c r="B10" s="82"/>
      <c r="D10" s="9">
        <v>3479371321877</v>
      </c>
      <c r="F10" s="9">
        <v>2505130172944</v>
      </c>
      <c r="H10" s="9">
        <v>2133134006000</v>
      </c>
      <c r="J10" s="9">
        <v>3851367488821</v>
      </c>
      <c r="L10" s="32">
        <v>9.2681283211874368E-2</v>
      </c>
    </row>
    <row r="11" spans="1:16" ht="21.75" customHeight="1" x14ac:dyDescent="0.2">
      <c r="A11" s="82" t="s">
        <v>285</v>
      </c>
      <c r="B11" s="82"/>
      <c r="D11" s="9">
        <v>367297553</v>
      </c>
      <c r="F11" s="9">
        <v>1453180</v>
      </c>
      <c r="H11" s="9">
        <v>693000</v>
      </c>
      <c r="J11" s="9">
        <v>368057733</v>
      </c>
      <c r="L11" s="32">
        <v>8.8571301205370022E-6</v>
      </c>
    </row>
    <row r="12" spans="1:16" ht="21.75" customHeight="1" x14ac:dyDescent="0.2">
      <c r="A12" s="82" t="s">
        <v>286</v>
      </c>
      <c r="B12" s="82"/>
      <c r="D12" s="9">
        <v>1513761703947</v>
      </c>
      <c r="F12" s="9">
        <v>823626444704</v>
      </c>
      <c r="H12" s="9">
        <v>1616707855000</v>
      </c>
      <c r="J12" s="9">
        <v>720680293651</v>
      </c>
      <c r="L12" s="32">
        <v>1.7342820334585184E-2</v>
      </c>
    </row>
    <row r="13" spans="1:16" ht="21.75" customHeight="1" x14ac:dyDescent="0.2">
      <c r="A13" s="82" t="s">
        <v>287</v>
      </c>
      <c r="B13" s="82"/>
      <c r="D13" s="9">
        <v>472143396</v>
      </c>
      <c r="F13" s="9">
        <v>2276199045834</v>
      </c>
      <c r="H13" s="9">
        <v>2275848661704</v>
      </c>
      <c r="J13" s="9">
        <v>822527526</v>
      </c>
      <c r="L13" s="32">
        <v>1.9793724386998229E-5</v>
      </c>
    </row>
    <row r="14" spans="1:16" ht="21.75" customHeight="1" x14ac:dyDescent="0.2">
      <c r="A14" s="82" t="s">
        <v>288</v>
      </c>
      <c r="B14" s="82"/>
      <c r="D14" s="9">
        <v>4774544811214</v>
      </c>
      <c r="F14" s="9">
        <v>192538819296</v>
      </c>
      <c r="H14" s="9">
        <v>192189260000</v>
      </c>
      <c r="J14" s="9">
        <v>4774894370510</v>
      </c>
      <c r="L14" s="32">
        <v>0.11490550791233257</v>
      </c>
    </row>
    <row r="15" spans="1:16" ht="21.75" customHeight="1" x14ac:dyDescent="0.2">
      <c r="A15" s="82" t="s">
        <v>289</v>
      </c>
      <c r="B15" s="82"/>
      <c r="D15" s="9">
        <v>2510501</v>
      </c>
      <c r="F15" s="9">
        <v>4968</v>
      </c>
      <c r="H15" s="9">
        <v>1260000</v>
      </c>
      <c r="J15" s="9">
        <v>1255469</v>
      </c>
      <c r="L15" s="32">
        <v>3.0212250139845503E-8</v>
      </c>
    </row>
    <row r="16" spans="1:16" ht="21.75" customHeight="1" x14ac:dyDescent="0.2">
      <c r="A16" s="82" t="s">
        <v>290</v>
      </c>
      <c r="B16" s="82"/>
      <c r="D16" s="9">
        <v>10819099</v>
      </c>
      <c r="F16" s="9">
        <v>429000000000</v>
      </c>
      <c r="H16" s="9">
        <v>214500000000</v>
      </c>
      <c r="J16" s="9">
        <v>214510819099</v>
      </c>
      <c r="L16" s="32">
        <v>5.1620984065095486E-3</v>
      </c>
      <c r="P16" s="38"/>
    </row>
    <row r="17" spans="1:17" ht="21.75" customHeight="1" x14ac:dyDescent="0.2">
      <c r="A17" s="82" t="s">
        <v>291</v>
      </c>
      <c r="B17" s="82"/>
      <c r="D17" s="9">
        <v>2229096</v>
      </c>
      <c r="F17" s="9">
        <v>8855</v>
      </c>
      <c r="H17" s="9">
        <v>0</v>
      </c>
      <c r="J17" s="9">
        <v>2237951</v>
      </c>
      <c r="L17" s="32">
        <v>5.3855201054520178E-8</v>
      </c>
      <c r="O17" s="42"/>
      <c r="P17" s="39"/>
      <c r="Q17" s="37"/>
    </row>
    <row r="18" spans="1:17" ht="21.75" customHeight="1" x14ac:dyDescent="0.2">
      <c r="A18" s="82" t="s">
        <v>292</v>
      </c>
      <c r="B18" s="82"/>
      <c r="D18" s="9">
        <v>150000</v>
      </c>
      <c r="F18" s="9">
        <v>0</v>
      </c>
      <c r="H18" s="9">
        <v>0</v>
      </c>
      <c r="J18" s="9">
        <v>150000</v>
      </c>
      <c r="L18" s="32">
        <v>3.6096769581541448E-9</v>
      </c>
      <c r="O18" s="40"/>
      <c r="P18" s="37"/>
    </row>
    <row r="19" spans="1:17" ht="21.75" customHeight="1" thickBot="1" x14ac:dyDescent="0.25">
      <c r="A19" s="85" t="s">
        <v>73</v>
      </c>
      <c r="B19" s="85"/>
      <c r="D19" s="16">
        <v>11744815736589</v>
      </c>
      <c r="F19" s="16">
        <v>7395453767637</v>
      </c>
      <c r="H19" s="16">
        <v>8697610506115</v>
      </c>
      <c r="J19" s="16">
        <v>10442658998111</v>
      </c>
      <c r="L19" s="35">
        <v>0.25129750378228216</v>
      </c>
      <c r="O19" s="41"/>
      <c r="P19" s="38"/>
      <c r="Q19" s="37"/>
    </row>
    <row r="20" spans="1:17" ht="13.5" thickTop="1" x14ac:dyDescent="0.2"/>
    <row r="21" spans="1:17" x14ac:dyDescent="0.2">
      <c r="P21" s="36"/>
    </row>
  </sheetData>
  <autoFilter ref="A8:L19" xr:uid="{00000000-0001-0000-0600-000000000000}">
    <filterColumn colId="0" showButton="0"/>
  </autoFilter>
  <mergeCells count="17">
    <mergeCell ref="A19:B19"/>
    <mergeCell ref="A18:B18"/>
    <mergeCell ref="A17:B17"/>
    <mergeCell ref="A16:B16"/>
    <mergeCell ref="A13:B13"/>
    <mergeCell ref="A14:B14"/>
    <mergeCell ref="A15:B15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3"/>
  <sheetViews>
    <sheetView rightToLeft="1" view="pageBreakPreview" zoomScale="115" zoomScaleNormal="100" zoomScaleSheetLayoutView="115" workbookViewId="0">
      <selection activeCell="F11" sqref="F1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3" ht="29.1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</row>
    <row r="2" spans="1:13" ht="21.75" customHeight="1" x14ac:dyDescent="0.2">
      <c r="A2" s="75" t="s">
        <v>196</v>
      </c>
      <c r="B2" s="75"/>
      <c r="C2" s="75"/>
      <c r="D2" s="75"/>
      <c r="E2" s="75"/>
      <c r="F2" s="75"/>
      <c r="G2" s="75"/>
      <c r="H2" s="75"/>
      <c r="I2" s="75"/>
      <c r="J2" s="75"/>
    </row>
    <row r="3" spans="1:13" ht="21.75" customHeight="1" x14ac:dyDescent="0.2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</row>
    <row r="4" spans="1:13" ht="14.45" customHeight="1" x14ac:dyDescent="0.2"/>
    <row r="5" spans="1:13" ht="29.1" customHeight="1" x14ac:dyDescent="0.2">
      <c r="A5" s="1" t="s">
        <v>197</v>
      </c>
      <c r="B5" s="77" t="s">
        <v>198</v>
      </c>
      <c r="C5" s="77"/>
      <c r="D5" s="77"/>
      <c r="E5" s="77"/>
      <c r="F5" s="77"/>
      <c r="G5" s="77"/>
      <c r="H5" s="77"/>
      <c r="I5" s="77"/>
      <c r="J5" s="77"/>
    </row>
    <row r="6" spans="1:13" ht="14.45" customHeight="1" x14ac:dyDescent="0.2"/>
    <row r="7" spans="1:13" ht="14.45" customHeight="1" x14ac:dyDescent="0.2">
      <c r="A7" s="78" t="s">
        <v>199</v>
      </c>
      <c r="B7" s="78"/>
      <c r="D7" s="2" t="s">
        <v>200</v>
      </c>
      <c r="F7" s="2" t="s">
        <v>193</v>
      </c>
      <c r="H7" s="33" t="s">
        <v>201</v>
      </c>
      <c r="J7" s="33" t="s">
        <v>202</v>
      </c>
    </row>
    <row r="8" spans="1:13" ht="21.75" customHeight="1" x14ac:dyDescent="0.2">
      <c r="A8" s="80" t="s">
        <v>203</v>
      </c>
      <c r="B8" s="80"/>
      <c r="D8" s="5" t="s">
        <v>204</v>
      </c>
      <c r="F8" s="46">
        <f>'درآمد سرمایه گذاری در سهام'!U63</f>
        <v>10524750039</v>
      </c>
      <c r="H8" s="44">
        <f>F8/$F$13</f>
        <v>9.6965646501083157E-3</v>
      </c>
      <c r="J8" s="44">
        <f>F8/$M$8</f>
        <v>2.5327298470740158E-4</v>
      </c>
      <c r="M8">
        <v>41554965094911</v>
      </c>
    </row>
    <row r="9" spans="1:13" ht="21.75" customHeight="1" x14ac:dyDescent="0.2">
      <c r="A9" s="82" t="s">
        <v>205</v>
      </c>
      <c r="B9" s="82"/>
      <c r="D9" s="8" t="s">
        <v>206</v>
      </c>
      <c r="F9" s="47">
        <f>'درآمد سرمایه گذاری در صندوق'!U20</f>
        <v>-48159175302</v>
      </c>
      <c r="H9" s="44">
        <f>F9/$F$13</f>
        <v>-4.4369562705178715E-2</v>
      </c>
      <c r="J9" s="44">
        <f t="shared" ref="J9:J12" si="0">F9/$M$8</f>
        <v>-1.1589271027422372E-3</v>
      </c>
    </row>
    <row r="10" spans="1:13" ht="21.75" customHeight="1" x14ac:dyDescent="0.2">
      <c r="A10" s="82" t="s">
        <v>207</v>
      </c>
      <c r="B10" s="82"/>
      <c r="D10" s="8" t="s">
        <v>208</v>
      </c>
      <c r="F10" s="47">
        <f>'درآمد سرمایه گذاری در اوراق به'!R29</f>
        <v>829813643242</v>
      </c>
      <c r="H10" s="44">
        <f t="shared" ref="H10:H12" si="1">F10/$F$13</f>
        <v>0.76451617467605781</v>
      </c>
      <c r="J10" s="44">
        <f t="shared" si="0"/>
        <v>1.9969061250483942E-2</v>
      </c>
    </row>
    <row r="11" spans="1:13" ht="21.75" customHeight="1" x14ac:dyDescent="0.2">
      <c r="A11" s="82" t="s">
        <v>209</v>
      </c>
      <c r="B11" s="82"/>
      <c r="D11" s="8" t="s">
        <v>210</v>
      </c>
      <c r="F11" s="47">
        <f>'سود سپرده بانکی'!M17</f>
        <v>291541967850</v>
      </c>
      <c r="H11" s="44">
        <f t="shared" si="1"/>
        <v>0.26860072961371023</v>
      </c>
      <c r="J11" s="44">
        <f t="shared" si="0"/>
        <v>7.0158154912204097E-3</v>
      </c>
    </row>
    <row r="12" spans="1:13" ht="21.75" customHeight="1" x14ac:dyDescent="0.2">
      <c r="A12" s="84" t="s">
        <v>211</v>
      </c>
      <c r="B12" s="84"/>
      <c r="D12" s="8" t="s">
        <v>212</v>
      </c>
      <c r="F12" s="48">
        <f>'سایر درآمدها'!F11</f>
        <v>3212859837</v>
      </c>
      <c r="H12" s="44">
        <f t="shared" si="1"/>
        <v>2.9600420918088621E-3</v>
      </c>
      <c r="J12" s="44">
        <f t="shared" si="0"/>
        <v>7.7315907489318542E-5</v>
      </c>
    </row>
    <row r="13" spans="1:13" ht="21.75" customHeight="1" x14ac:dyDescent="0.2">
      <c r="A13" s="85" t="s">
        <v>73</v>
      </c>
      <c r="B13" s="85"/>
      <c r="D13" s="9"/>
      <c r="F13" s="49">
        <v>1085410185852</v>
      </c>
      <c r="H13" s="54">
        <f>SUM(H8:H12)</f>
        <v>1.0014039483265065</v>
      </c>
      <c r="J13" s="34">
        <v>2.62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73"/>
  <sheetViews>
    <sheetView rightToLeft="1" view="pageBreakPreview" zoomScale="85" zoomScaleNormal="100" zoomScaleSheetLayoutView="85" workbookViewId="0">
      <pane ySplit="8" topLeftCell="A57" activePane="bottomLeft" state="frozen"/>
      <selection pane="bottomLeft" activeCell="W73" sqref="W71:W73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5.42578125" bestFit="1" customWidth="1"/>
    <col min="5" max="5" width="1.28515625" customWidth="1"/>
    <col min="6" max="6" width="16.28515625" bestFit="1" customWidth="1"/>
    <col min="7" max="7" width="1.28515625" customWidth="1"/>
    <col min="8" max="8" width="11.85546875" bestFit="1" customWidth="1"/>
    <col min="9" max="9" width="1.28515625" customWidth="1"/>
    <col min="10" max="10" width="16.28515625" bestFit="1" customWidth="1"/>
    <col min="11" max="11" width="1.28515625" customWidth="1"/>
    <col min="12" max="12" width="18.7109375" bestFit="1" customWidth="1"/>
    <col min="13" max="13" width="1.28515625" customWidth="1"/>
    <col min="14" max="14" width="15.42578125" bestFit="1" customWidth="1"/>
    <col min="15" max="16" width="1.28515625" customWidth="1"/>
    <col min="17" max="17" width="16.28515625" bestFit="1" customWidth="1"/>
    <col min="18" max="18" width="1.28515625" customWidth="1"/>
    <col min="19" max="19" width="11.85546875" bestFit="1" customWidth="1"/>
    <col min="20" max="20" width="1.28515625" customWidth="1"/>
    <col min="21" max="21" width="16.28515625" bestFit="1" customWidth="1"/>
    <col min="22" max="22" width="1.28515625" customWidth="1"/>
    <col min="23" max="23" width="18.7109375" bestFit="1" customWidth="1"/>
    <col min="24" max="24" width="0.28515625" customWidth="1"/>
  </cols>
  <sheetData>
    <row r="1" spans="1:23" ht="29.1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</row>
    <row r="2" spans="1:23" ht="21.75" customHeight="1" x14ac:dyDescent="0.2">
      <c r="A2" s="75" t="s">
        <v>196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</row>
    <row r="3" spans="1:23" ht="21.75" customHeight="1" x14ac:dyDescent="0.2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</row>
    <row r="4" spans="1:23" ht="14.45" customHeight="1" x14ac:dyDescent="0.2"/>
    <row r="5" spans="1:23" ht="14.45" customHeight="1" x14ac:dyDescent="0.2">
      <c r="A5" s="1" t="s">
        <v>213</v>
      </c>
      <c r="B5" s="77" t="s">
        <v>214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</row>
    <row r="6" spans="1:23" ht="14.45" customHeight="1" x14ac:dyDescent="0.2">
      <c r="D6" s="78" t="s">
        <v>215</v>
      </c>
      <c r="E6" s="78"/>
      <c r="F6" s="78"/>
      <c r="G6" s="78"/>
      <c r="H6" s="78"/>
      <c r="I6" s="78"/>
      <c r="J6" s="78"/>
      <c r="K6" s="78"/>
      <c r="L6" s="78"/>
      <c r="N6" s="78" t="s">
        <v>216</v>
      </c>
      <c r="O6" s="78"/>
      <c r="P6" s="78"/>
      <c r="Q6" s="78"/>
      <c r="R6" s="78"/>
      <c r="S6" s="78"/>
      <c r="T6" s="78"/>
      <c r="U6" s="78"/>
      <c r="V6" s="78"/>
      <c r="W6" s="78"/>
    </row>
    <row r="7" spans="1:23" ht="14.45" customHeight="1" x14ac:dyDescent="0.2">
      <c r="D7" s="3"/>
      <c r="E7" s="3"/>
      <c r="F7" s="3"/>
      <c r="G7" s="3"/>
      <c r="H7" s="3"/>
      <c r="I7" s="3"/>
      <c r="J7" s="79" t="s">
        <v>73</v>
      </c>
      <c r="K7" s="79"/>
      <c r="L7" s="79"/>
      <c r="N7" s="3"/>
      <c r="O7" s="3"/>
      <c r="P7" s="3"/>
      <c r="Q7" s="3"/>
      <c r="R7" s="3"/>
      <c r="S7" s="3"/>
      <c r="T7" s="3"/>
      <c r="U7" s="79" t="s">
        <v>73</v>
      </c>
      <c r="V7" s="79"/>
      <c r="W7" s="79"/>
    </row>
    <row r="8" spans="1:23" ht="14.45" customHeight="1" x14ac:dyDescent="0.2">
      <c r="A8" s="78" t="s">
        <v>217</v>
      </c>
      <c r="B8" s="78"/>
      <c r="D8" s="2" t="s">
        <v>218</v>
      </c>
      <c r="F8" s="2" t="s">
        <v>219</v>
      </c>
      <c r="H8" s="2" t="s">
        <v>220</v>
      </c>
      <c r="J8" s="4" t="s">
        <v>193</v>
      </c>
      <c r="K8" s="3"/>
      <c r="L8" s="4" t="s">
        <v>201</v>
      </c>
      <c r="N8" s="2" t="s">
        <v>218</v>
      </c>
      <c r="P8" s="78" t="s">
        <v>219</v>
      </c>
      <c r="Q8" s="78"/>
      <c r="S8" s="2" t="s">
        <v>220</v>
      </c>
      <c r="U8" s="4" t="s">
        <v>193</v>
      </c>
      <c r="V8" s="3"/>
      <c r="W8" s="4" t="s">
        <v>201</v>
      </c>
    </row>
    <row r="9" spans="1:23" ht="21.75" customHeight="1" x14ac:dyDescent="0.2">
      <c r="A9" s="80" t="s">
        <v>20</v>
      </c>
      <c r="B9" s="80"/>
      <c r="D9" s="6">
        <v>0</v>
      </c>
      <c r="F9" s="6">
        <v>0</v>
      </c>
      <c r="H9" s="6">
        <v>0</v>
      </c>
      <c r="J9" s="6">
        <v>0</v>
      </c>
      <c r="L9" s="7">
        <v>0</v>
      </c>
      <c r="N9" s="6">
        <v>0</v>
      </c>
      <c r="P9" s="81">
        <v>0</v>
      </c>
      <c r="Q9" s="81"/>
      <c r="S9" s="6">
        <v>0</v>
      </c>
      <c r="U9" s="6">
        <v>0</v>
      </c>
      <c r="W9" s="7">
        <v>0</v>
      </c>
    </row>
    <row r="10" spans="1:23" ht="21.75" customHeight="1" x14ac:dyDescent="0.2">
      <c r="A10" s="82" t="s">
        <v>66</v>
      </c>
      <c r="B10" s="82"/>
      <c r="D10" s="9">
        <v>0</v>
      </c>
      <c r="F10" s="9">
        <v>10523162094</v>
      </c>
      <c r="H10" s="9">
        <v>0</v>
      </c>
      <c r="J10" s="9">
        <v>10523162094</v>
      </c>
      <c r="L10" s="10">
        <v>0.97</v>
      </c>
      <c r="N10" s="9">
        <v>0</v>
      </c>
      <c r="P10" s="83">
        <v>10523162094</v>
      </c>
      <c r="Q10" s="83"/>
      <c r="S10" s="9">
        <v>0</v>
      </c>
      <c r="U10" s="9">
        <v>10523162094</v>
      </c>
      <c r="W10" s="10">
        <v>0.97</v>
      </c>
    </row>
    <row r="11" spans="1:23" ht="21.75" customHeight="1" x14ac:dyDescent="0.2">
      <c r="A11" s="82" t="s">
        <v>42</v>
      </c>
      <c r="B11" s="82"/>
      <c r="D11" s="9">
        <v>0</v>
      </c>
      <c r="F11" s="9">
        <v>0</v>
      </c>
      <c r="H11" s="9">
        <v>0</v>
      </c>
      <c r="J11" s="9">
        <v>0</v>
      </c>
      <c r="L11" s="10">
        <v>0</v>
      </c>
      <c r="N11" s="9">
        <v>0</v>
      </c>
      <c r="P11" s="83">
        <v>0</v>
      </c>
      <c r="Q11" s="83"/>
      <c r="S11" s="9">
        <v>0</v>
      </c>
      <c r="U11" s="9">
        <v>0</v>
      </c>
      <c r="W11" s="10">
        <v>0</v>
      </c>
    </row>
    <row r="12" spans="1:23" ht="21.75" customHeight="1" x14ac:dyDescent="0.2">
      <c r="A12" s="82" t="s">
        <v>58</v>
      </c>
      <c r="B12" s="82"/>
      <c r="D12" s="9">
        <v>0</v>
      </c>
      <c r="F12" s="9">
        <v>0</v>
      </c>
      <c r="H12" s="9">
        <v>0</v>
      </c>
      <c r="J12" s="9">
        <v>0</v>
      </c>
      <c r="L12" s="10">
        <v>0</v>
      </c>
      <c r="N12" s="9">
        <v>0</v>
      </c>
      <c r="P12" s="83">
        <v>0</v>
      </c>
      <c r="Q12" s="83"/>
      <c r="S12" s="9">
        <v>0</v>
      </c>
      <c r="U12" s="9">
        <v>0</v>
      </c>
      <c r="W12" s="10">
        <v>0</v>
      </c>
    </row>
    <row r="13" spans="1:23" ht="21.75" customHeight="1" x14ac:dyDescent="0.2">
      <c r="A13" s="82" t="s">
        <v>54</v>
      </c>
      <c r="B13" s="82"/>
      <c r="D13" s="9">
        <v>0</v>
      </c>
      <c r="F13" s="9">
        <v>0</v>
      </c>
      <c r="H13" s="9">
        <v>0</v>
      </c>
      <c r="J13" s="9">
        <v>0</v>
      </c>
      <c r="L13" s="10">
        <v>0</v>
      </c>
      <c r="N13" s="9">
        <v>0</v>
      </c>
      <c r="P13" s="83">
        <v>0</v>
      </c>
      <c r="Q13" s="83"/>
      <c r="S13" s="9">
        <v>0</v>
      </c>
      <c r="U13" s="9">
        <v>0</v>
      </c>
      <c r="W13" s="10">
        <v>0</v>
      </c>
    </row>
    <row r="14" spans="1:23" ht="21.75" customHeight="1" x14ac:dyDescent="0.2">
      <c r="A14" s="82" t="s">
        <v>51</v>
      </c>
      <c r="B14" s="82"/>
      <c r="D14" s="9">
        <v>0</v>
      </c>
      <c r="F14" s="9">
        <v>0</v>
      </c>
      <c r="H14" s="9">
        <v>0</v>
      </c>
      <c r="J14" s="9">
        <v>0</v>
      </c>
      <c r="L14" s="10">
        <v>0</v>
      </c>
      <c r="N14" s="9">
        <v>0</v>
      </c>
      <c r="P14" s="83">
        <v>0</v>
      </c>
      <c r="Q14" s="83"/>
      <c r="S14" s="9">
        <v>0</v>
      </c>
      <c r="U14" s="9">
        <v>0</v>
      </c>
      <c r="W14" s="10">
        <v>0</v>
      </c>
    </row>
    <row r="15" spans="1:23" ht="21.75" customHeight="1" x14ac:dyDescent="0.2">
      <c r="A15" s="82" t="s">
        <v>68</v>
      </c>
      <c r="B15" s="82"/>
      <c r="D15" s="9">
        <v>0</v>
      </c>
      <c r="F15" s="9">
        <v>0</v>
      </c>
      <c r="H15" s="9">
        <v>0</v>
      </c>
      <c r="J15" s="9">
        <v>0</v>
      </c>
      <c r="L15" s="10">
        <v>0</v>
      </c>
      <c r="N15" s="9">
        <v>0</v>
      </c>
      <c r="P15" s="83">
        <v>0</v>
      </c>
      <c r="Q15" s="83"/>
      <c r="S15" s="9">
        <v>0</v>
      </c>
      <c r="U15" s="9">
        <v>0</v>
      </c>
      <c r="W15" s="10">
        <v>0</v>
      </c>
    </row>
    <row r="16" spans="1:23" ht="21.75" customHeight="1" x14ac:dyDescent="0.2">
      <c r="A16" s="82" t="s">
        <v>53</v>
      </c>
      <c r="B16" s="82"/>
      <c r="D16" s="9">
        <v>0</v>
      </c>
      <c r="F16" s="9">
        <v>0</v>
      </c>
      <c r="H16" s="9">
        <v>0</v>
      </c>
      <c r="J16" s="9">
        <v>0</v>
      </c>
      <c r="L16" s="10">
        <v>0</v>
      </c>
      <c r="N16" s="9">
        <v>0</v>
      </c>
      <c r="P16" s="83">
        <v>0</v>
      </c>
      <c r="Q16" s="83"/>
      <c r="S16" s="9">
        <v>0</v>
      </c>
      <c r="U16" s="9">
        <v>0</v>
      </c>
      <c r="W16" s="10">
        <v>0</v>
      </c>
    </row>
    <row r="17" spans="1:23" ht="21.75" customHeight="1" x14ac:dyDescent="0.2">
      <c r="A17" s="82" t="s">
        <v>69</v>
      </c>
      <c r="B17" s="82"/>
      <c r="D17" s="9">
        <v>0</v>
      </c>
      <c r="F17" s="9">
        <v>0</v>
      </c>
      <c r="H17" s="9">
        <v>0</v>
      </c>
      <c r="J17" s="9">
        <v>0</v>
      </c>
      <c r="L17" s="10">
        <v>0</v>
      </c>
      <c r="N17" s="9">
        <v>0</v>
      </c>
      <c r="P17" s="83">
        <v>0</v>
      </c>
      <c r="Q17" s="83"/>
      <c r="S17" s="9">
        <v>0</v>
      </c>
      <c r="U17" s="9">
        <v>0</v>
      </c>
      <c r="W17" s="10">
        <v>0</v>
      </c>
    </row>
    <row r="18" spans="1:23" ht="21.75" customHeight="1" x14ac:dyDescent="0.2">
      <c r="A18" s="82" t="s">
        <v>52</v>
      </c>
      <c r="B18" s="82"/>
      <c r="D18" s="9">
        <v>0</v>
      </c>
      <c r="F18" s="9">
        <v>0</v>
      </c>
      <c r="H18" s="9">
        <v>0</v>
      </c>
      <c r="J18" s="9">
        <v>0</v>
      </c>
      <c r="L18" s="10">
        <v>0</v>
      </c>
      <c r="N18" s="9">
        <v>0</v>
      </c>
      <c r="P18" s="83">
        <v>0</v>
      </c>
      <c r="Q18" s="83"/>
      <c r="S18" s="9">
        <v>0</v>
      </c>
      <c r="U18" s="9">
        <v>0</v>
      </c>
      <c r="W18" s="10">
        <v>0</v>
      </c>
    </row>
    <row r="19" spans="1:23" ht="21.75" customHeight="1" x14ac:dyDescent="0.2">
      <c r="A19" s="82" t="s">
        <v>34</v>
      </c>
      <c r="B19" s="82"/>
      <c r="D19" s="9">
        <v>0</v>
      </c>
      <c r="F19" s="9">
        <v>0</v>
      </c>
      <c r="H19" s="9">
        <v>0</v>
      </c>
      <c r="J19" s="9">
        <v>0</v>
      </c>
      <c r="L19" s="10">
        <v>0</v>
      </c>
      <c r="N19" s="9">
        <v>0</v>
      </c>
      <c r="P19" s="83">
        <v>0</v>
      </c>
      <c r="Q19" s="83"/>
      <c r="S19" s="9">
        <v>0</v>
      </c>
      <c r="U19" s="9">
        <v>0</v>
      </c>
      <c r="W19" s="10">
        <v>0</v>
      </c>
    </row>
    <row r="20" spans="1:23" ht="21.75" customHeight="1" x14ac:dyDescent="0.2">
      <c r="A20" s="82" t="s">
        <v>55</v>
      </c>
      <c r="B20" s="82"/>
      <c r="D20" s="9">
        <v>0</v>
      </c>
      <c r="F20" s="9">
        <v>0</v>
      </c>
      <c r="H20" s="9">
        <v>0</v>
      </c>
      <c r="J20" s="9">
        <v>0</v>
      </c>
      <c r="L20" s="10">
        <v>0</v>
      </c>
      <c r="N20" s="9">
        <v>0</v>
      </c>
      <c r="P20" s="83">
        <v>0</v>
      </c>
      <c r="Q20" s="83"/>
      <c r="S20" s="9">
        <v>0</v>
      </c>
      <c r="U20" s="9">
        <v>0</v>
      </c>
      <c r="W20" s="10">
        <v>0</v>
      </c>
    </row>
    <row r="21" spans="1:23" ht="21.75" customHeight="1" x14ac:dyDescent="0.2">
      <c r="A21" s="82" t="s">
        <v>47</v>
      </c>
      <c r="B21" s="82"/>
      <c r="D21" s="9">
        <v>0</v>
      </c>
      <c r="F21" s="9">
        <v>0</v>
      </c>
      <c r="H21" s="9">
        <v>0</v>
      </c>
      <c r="J21" s="9">
        <v>0</v>
      </c>
      <c r="L21" s="10">
        <v>0</v>
      </c>
      <c r="N21" s="9">
        <v>0</v>
      </c>
      <c r="P21" s="83">
        <v>0</v>
      </c>
      <c r="Q21" s="83"/>
      <c r="S21" s="9">
        <v>0</v>
      </c>
      <c r="U21" s="9">
        <v>0</v>
      </c>
      <c r="W21" s="10">
        <v>0</v>
      </c>
    </row>
    <row r="22" spans="1:23" ht="21.75" customHeight="1" x14ac:dyDescent="0.2">
      <c r="A22" s="82" t="s">
        <v>60</v>
      </c>
      <c r="B22" s="82"/>
      <c r="D22" s="9">
        <v>0</v>
      </c>
      <c r="F22" s="9">
        <v>0</v>
      </c>
      <c r="H22" s="9">
        <v>0</v>
      </c>
      <c r="J22" s="9">
        <v>0</v>
      </c>
      <c r="L22" s="10">
        <v>0</v>
      </c>
      <c r="N22" s="9">
        <v>0</v>
      </c>
      <c r="P22" s="83">
        <v>0</v>
      </c>
      <c r="Q22" s="83"/>
      <c r="S22" s="9">
        <v>0</v>
      </c>
      <c r="U22" s="9">
        <v>0</v>
      </c>
      <c r="W22" s="10">
        <v>0</v>
      </c>
    </row>
    <row r="23" spans="1:23" ht="21.75" customHeight="1" x14ac:dyDescent="0.2">
      <c r="A23" s="82" t="s">
        <v>19</v>
      </c>
      <c r="B23" s="82"/>
      <c r="D23" s="9">
        <v>0</v>
      </c>
      <c r="F23" s="9">
        <v>0</v>
      </c>
      <c r="H23" s="9">
        <v>0</v>
      </c>
      <c r="J23" s="9">
        <v>0</v>
      </c>
      <c r="L23" s="10">
        <v>0</v>
      </c>
      <c r="N23" s="9">
        <v>0</v>
      </c>
      <c r="P23" s="83">
        <v>0</v>
      </c>
      <c r="Q23" s="83"/>
      <c r="S23" s="9">
        <v>0</v>
      </c>
      <c r="U23" s="9">
        <v>0</v>
      </c>
      <c r="W23" s="10">
        <v>0</v>
      </c>
    </row>
    <row r="24" spans="1:23" ht="21.75" customHeight="1" x14ac:dyDescent="0.2">
      <c r="A24" s="82" t="s">
        <v>31</v>
      </c>
      <c r="B24" s="82"/>
      <c r="D24" s="9">
        <v>0</v>
      </c>
      <c r="F24" s="9">
        <v>0</v>
      </c>
      <c r="H24" s="9">
        <v>0</v>
      </c>
      <c r="J24" s="9">
        <v>0</v>
      </c>
      <c r="L24" s="10">
        <v>0</v>
      </c>
      <c r="N24" s="9">
        <v>0</v>
      </c>
      <c r="P24" s="83">
        <v>0</v>
      </c>
      <c r="Q24" s="83"/>
      <c r="S24" s="9">
        <v>0</v>
      </c>
      <c r="U24" s="9">
        <v>0</v>
      </c>
      <c r="W24" s="10">
        <v>0</v>
      </c>
    </row>
    <row r="25" spans="1:23" ht="21.75" customHeight="1" x14ac:dyDescent="0.2">
      <c r="A25" s="82" t="s">
        <v>23</v>
      </c>
      <c r="B25" s="82"/>
      <c r="D25" s="9">
        <v>0</v>
      </c>
      <c r="F25" s="9">
        <v>0</v>
      </c>
      <c r="H25" s="9">
        <v>0</v>
      </c>
      <c r="J25" s="9">
        <v>0</v>
      </c>
      <c r="L25" s="10">
        <v>0</v>
      </c>
      <c r="N25" s="9">
        <v>0</v>
      </c>
      <c r="P25" s="83">
        <v>0</v>
      </c>
      <c r="Q25" s="83"/>
      <c r="S25" s="9">
        <v>0</v>
      </c>
      <c r="U25" s="9">
        <v>0</v>
      </c>
      <c r="W25" s="10">
        <v>0</v>
      </c>
    </row>
    <row r="26" spans="1:23" ht="21.75" customHeight="1" x14ac:dyDescent="0.2">
      <c r="A26" s="82" t="s">
        <v>50</v>
      </c>
      <c r="B26" s="82"/>
      <c r="D26" s="9">
        <v>0</v>
      </c>
      <c r="F26" s="9">
        <v>0</v>
      </c>
      <c r="H26" s="9">
        <v>0</v>
      </c>
      <c r="J26" s="9">
        <v>0</v>
      </c>
      <c r="L26" s="10">
        <v>0</v>
      </c>
      <c r="N26" s="9">
        <v>0</v>
      </c>
      <c r="P26" s="83">
        <v>0</v>
      </c>
      <c r="Q26" s="83"/>
      <c r="S26" s="9">
        <v>0</v>
      </c>
      <c r="U26" s="9">
        <v>0</v>
      </c>
      <c r="W26" s="10">
        <v>0</v>
      </c>
    </row>
    <row r="27" spans="1:23" ht="21.75" customHeight="1" x14ac:dyDescent="0.2">
      <c r="A27" s="82" t="s">
        <v>36</v>
      </c>
      <c r="B27" s="82"/>
      <c r="D27" s="9">
        <v>0</v>
      </c>
      <c r="F27" s="9">
        <v>0</v>
      </c>
      <c r="H27" s="9">
        <v>0</v>
      </c>
      <c r="J27" s="9">
        <v>0</v>
      </c>
      <c r="L27" s="10">
        <v>0</v>
      </c>
      <c r="N27" s="9">
        <v>0</v>
      </c>
      <c r="P27" s="83">
        <v>0</v>
      </c>
      <c r="Q27" s="83"/>
      <c r="S27" s="9">
        <v>0</v>
      </c>
      <c r="U27" s="9">
        <v>0</v>
      </c>
      <c r="W27" s="10">
        <v>0</v>
      </c>
    </row>
    <row r="28" spans="1:23" ht="21.75" customHeight="1" x14ac:dyDescent="0.2">
      <c r="A28" s="82" t="s">
        <v>35</v>
      </c>
      <c r="B28" s="82"/>
      <c r="D28" s="9">
        <v>0</v>
      </c>
      <c r="F28" s="9">
        <v>0</v>
      </c>
      <c r="H28" s="9">
        <v>0</v>
      </c>
      <c r="J28" s="9">
        <v>0</v>
      </c>
      <c r="L28" s="10">
        <v>0</v>
      </c>
      <c r="N28" s="9">
        <v>0</v>
      </c>
      <c r="P28" s="83">
        <v>0</v>
      </c>
      <c r="Q28" s="83"/>
      <c r="S28" s="9">
        <v>0</v>
      </c>
      <c r="U28" s="9">
        <v>0</v>
      </c>
      <c r="W28" s="10">
        <v>0</v>
      </c>
    </row>
    <row r="29" spans="1:23" ht="21.75" customHeight="1" x14ac:dyDescent="0.2">
      <c r="A29" s="82" t="s">
        <v>29</v>
      </c>
      <c r="B29" s="82"/>
      <c r="D29" s="9">
        <v>0</v>
      </c>
      <c r="F29" s="9">
        <v>0</v>
      </c>
      <c r="H29" s="9">
        <v>0</v>
      </c>
      <c r="J29" s="9">
        <v>0</v>
      </c>
      <c r="L29" s="10">
        <v>0</v>
      </c>
      <c r="N29" s="9">
        <v>0</v>
      </c>
      <c r="P29" s="83">
        <v>0</v>
      </c>
      <c r="Q29" s="83"/>
      <c r="S29" s="9">
        <v>0</v>
      </c>
      <c r="U29" s="9">
        <v>0</v>
      </c>
      <c r="W29" s="10">
        <v>0</v>
      </c>
    </row>
    <row r="30" spans="1:23" ht="21.75" customHeight="1" x14ac:dyDescent="0.2">
      <c r="A30" s="82" t="s">
        <v>49</v>
      </c>
      <c r="B30" s="82"/>
      <c r="D30" s="9">
        <v>0</v>
      </c>
      <c r="F30" s="9">
        <v>0</v>
      </c>
      <c r="H30" s="9">
        <v>0</v>
      </c>
      <c r="J30" s="9">
        <v>0</v>
      </c>
      <c r="L30" s="10">
        <v>0</v>
      </c>
      <c r="N30" s="9">
        <v>0</v>
      </c>
      <c r="P30" s="83">
        <v>0</v>
      </c>
      <c r="Q30" s="83"/>
      <c r="S30" s="9">
        <v>0</v>
      </c>
      <c r="U30" s="9">
        <v>0</v>
      </c>
      <c r="W30" s="10">
        <v>0</v>
      </c>
    </row>
    <row r="31" spans="1:23" ht="21.75" customHeight="1" x14ac:dyDescent="0.2">
      <c r="A31" s="82" t="s">
        <v>26</v>
      </c>
      <c r="B31" s="82"/>
      <c r="D31" s="9">
        <v>0</v>
      </c>
      <c r="F31" s="9">
        <v>0</v>
      </c>
      <c r="H31" s="9">
        <v>0</v>
      </c>
      <c r="J31" s="9">
        <v>0</v>
      </c>
      <c r="L31" s="10">
        <v>0</v>
      </c>
      <c r="N31" s="9">
        <v>0</v>
      </c>
      <c r="P31" s="83">
        <v>0</v>
      </c>
      <c r="Q31" s="83"/>
      <c r="S31" s="9">
        <v>0</v>
      </c>
      <c r="U31" s="9">
        <v>0</v>
      </c>
      <c r="W31" s="10">
        <v>0</v>
      </c>
    </row>
    <row r="32" spans="1:23" ht="21.75" customHeight="1" x14ac:dyDescent="0.2">
      <c r="A32" s="82" t="s">
        <v>41</v>
      </c>
      <c r="B32" s="82"/>
      <c r="D32" s="9">
        <v>0</v>
      </c>
      <c r="F32" s="9">
        <v>0</v>
      </c>
      <c r="H32" s="9">
        <v>0</v>
      </c>
      <c r="J32" s="9">
        <v>0</v>
      </c>
      <c r="L32" s="10">
        <v>0</v>
      </c>
      <c r="N32" s="9">
        <v>0</v>
      </c>
      <c r="P32" s="83">
        <v>0</v>
      </c>
      <c r="Q32" s="83"/>
      <c r="S32" s="9">
        <v>0</v>
      </c>
      <c r="U32" s="9">
        <v>0</v>
      </c>
      <c r="W32" s="10">
        <v>0</v>
      </c>
    </row>
    <row r="33" spans="1:23" ht="21.75" customHeight="1" x14ac:dyDescent="0.2">
      <c r="A33" s="82" t="s">
        <v>67</v>
      </c>
      <c r="B33" s="82"/>
      <c r="D33" s="9">
        <v>0</v>
      </c>
      <c r="F33" s="9">
        <v>0</v>
      </c>
      <c r="H33" s="9">
        <v>0</v>
      </c>
      <c r="J33" s="9">
        <v>0</v>
      </c>
      <c r="L33" s="10">
        <v>0</v>
      </c>
      <c r="N33" s="9">
        <v>0</v>
      </c>
      <c r="P33" s="83">
        <v>0</v>
      </c>
      <c r="Q33" s="83"/>
      <c r="S33" s="9">
        <v>0</v>
      </c>
      <c r="U33" s="9">
        <v>0</v>
      </c>
      <c r="W33" s="10">
        <v>0</v>
      </c>
    </row>
    <row r="34" spans="1:23" ht="21.75" customHeight="1" x14ac:dyDescent="0.2">
      <c r="A34" s="82" t="s">
        <v>71</v>
      </c>
      <c r="B34" s="82"/>
      <c r="D34" s="9">
        <v>0</v>
      </c>
      <c r="F34" s="9">
        <v>0</v>
      </c>
      <c r="H34" s="9">
        <v>0</v>
      </c>
      <c r="J34" s="9">
        <v>0</v>
      </c>
      <c r="L34" s="10">
        <v>0</v>
      </c>
      <c r="N34" s="9">
        <v>0</v>
      </c>
      <c r="P34" s="83">
        <v>0</v>
      </c>
      <c r="Q34" s="83"/>
      <c r="S34" s="9">
        <v>0</v>
      </c>
      <c r="U34" s="9">
        <v>0</v>
      </c>
      <c r="W34" s="10">
        <v>0</v>
      </c>
    </row>
    <row r="35" spans="1:23" ht="21.75" customHeight="1" x14ac:dyDescent="0.2">
      <c r="A35" s="82" t="s">
        <v>24</v>
      </c>
      <c r="B35" s="82"/>
      <c r="D35" s="9">
        <v>0</v>
      </c>
      <c r="F35" s="9">
        <v>0</v>
      </c>
      <c r="H35" s="9">
        <v>0</v>
      </c>
      <c r="J35" s="9">
        <v>0</v>
      </c>
      <c r="L35" s="10">
        <v>0</v>
      </c>
      <c r="N35" s="9">
        <v>0</v>
      </c>
      <c r="P35" s="83">
        <v>0</v>
      </c>
      <c r="Q35" s="83"/>
      <c r="S35" s="9">
        <v>0</v>
      </c>
      <c r="U35" s="9">
        <v>0</v>
      </c>
      <c r="W35" s="10">
        <v>0</v>
      </c>
    </row>
    <row r="36" spans="1:23" ht="21.75" customHeight="1" x14ac:dyDescent="0.2">
      <c r="A36" s="82" t="s">
        <v>70</v>
      </c>
      <c r="B36" s="82"/>
      <c r="D36" s="9">
        <v>0</v>
      </c>
      <c r="F36" s="9">
        <v>1512071618</v>
      </c>
      <c r="H36" s="9">
        <v>0</v>
      </c>
      <c r="J36" s="9">
        <v>1512071618</v>
      </c>
      <c r="L36" s="10">
        <v>0.14000000000000001</v>
      </c>
      <c r="N36" s="9">
        <v>0</v>
      </c>
      <c r="P36" s="83">
        <v>1512071618</v>
      </c>
      <c r="Q36" s="83"/>
      <c r="S36" s="9">
        <v>0</v>
      </c>
      <c r="U36" s="9">
        <v>1512071618</v>
      </c>
      <c r="W36" s="10">
        <v>0.14000000000000001</v>
      </c>
    </row>
    <row r="37" spans="1:23" ht="21.75" customHeight="1" x14ac:dyDescent="0.2">
      <c r="A37" s="82" t="s">
        <v>72</v>
      </c>
      <c r="B37" s="82"/>
      <c r="D37" s="9">
        <v>0</v>
      </c>
      <c r="F37" s="9">
        <v>-1510483673</v>
      </c>
      <c r="H37" s="9">
        <v>0</v>
      </c>
      <c r="J37" s="9">
        <v>-1510483673</v>
      </c>
      <c r="L37" s="10">
        <v>-0.14000000000000001</v>
      </c>
      <c r="N37" s="9">
        <v>0</v>
      </c>
      <c r="P37" s="83">
        <v>-1510483673</v>
      </c>
      <c r="Q37" s="83"/>
      <c r="S37" s="9">
        <v>0</v>
      </c>
      <c r="U37" s="9">
        <v>-1510483673</v>
      </c>
      <c r="W37" s="10">
        <v>-0.14000000000000001</v>
      </c>
    </row>
    <row r="38" spans="1:23" ht="21.75" customHeight="1" x14ac:dyDescent="0.2">
      <c r="A38" s="82" t="s">
        <v>21</v>
      </c>
      <c r="B38" s="82"/>
      <c r="D38" s="9">
        <v>0</v>
      </c>
      <c r="F38" s="9">
        <v>0</v>
      </c>
      <c r="H38" s="9">
        <v>0</v>
      </c>
      <c r="J38" s="9">
        <v>0</v>
      </c>
      <c r="L38" s="10">
        <v>0</v>
      </c>
      <c r="N38" s="9">
        <v>0</v>
      </c>
      <c r="P38" s="83">
        <v>0</v>
      </c>
      <c r="Q38" s="83"/>
      <c r="S38" s="9">
        <v>0</v>
      </c>
      <c r="U38" s="9">
        <v>0</v>
      </c>
      <c r="W38" s="10">
        <v>0</v>
      </c>
    </row>
    <row r="39" spans="1:23" ht="21.75" customHeight="1" x14ac:dyDescent="0.2">
      <c r="A39" s="82" t="s">
        <v>27</v>
      </c>
      <c r="B39" s="82"/>
      <c r="D39" s="9">
        <v>0</v>
      </c>
      <c r="F39" s="9">
        <v>0</v>
      </c>
      <c r="H39" s="9">
        <v>0</v>
      </c>
      <c r="J39" s="9">
        <v>0</v>
      </c>
      <c r="L39" s="10">
        <v>0</v>
      </c>
      <c r="N39" s="9">
        <v>0</v>
      </c>
      <c r="P39" s="83">
        <v>0</v>
      </c>
      <c r="Q39" s="83"/>
      <c r="S39" s="9">
        <v>0</v>
      </c>
      <c r="U39" s="9">
        <v>0</v>
      </c>
      <c r="W39" s="10">
        <v>0</v>
      </c>
    </row>
    <row r="40" spans="1:23" ht="21.75" customHeight="1" x14ac:dyDescent="0.2">
      <c r="A40" s="82" t="s">
        <v>45</v>
      </c>
      <c r="B40" s="82"/>
      <c r="D40" s="9">
        <v>0</v>
      </c>
      <c r="F40" s="9">
        <v>0</v>
      </c>
      <c r="H40" s="9">
        <v>0</v>
      </c>
      <c r="J40" s="9">
        <v>0</v>
      </c>
      <c r="L40" s="10">
        <v>0</v>
      </c>
      <c r="N40" s="9">
        <v>0</v>
      </c>
      <c r="P40" s="83">
        <v>0</v>
      </c>
      <c r="Q40" s="83"/>
      <c r="S40" s="9">
        <v>0</v>
      </c>
      <c r="U40" s="9">
        <v>0</v>
      </c>
      <c r="W40" s="10">
        <v>0</v>
      </c>
    </row>
    <row r="41" spans="1:23" ht="21.75" customHeight="1" x14ac:dyDescent="0.2">
      <c r="A41" s="82" t="s">
        <v>43</v>
      </c>
      <c r="B41" s="82"/>
      <c r="D41" s="9">
        <v>0</v>
      </c>
      <c r="F41" s="9">
        <v>0</v>
      </c>
      <c r="H41" s="9">
        <v>0</v>
      </c>
      <c r="J41" s="9">
        <v>0</v>
      </c>
      <c r="L41" s="10">
        <v>0</v>
      </c>
      <c r="N41" s="9">
        <v>0</v>
      </c>
      <c r="P41" s="83">
        <v>0</v>
      </c>
      <c r="Q41" s="83"/>
      <c r="S41" s="9">
        <v>0</v>
      </c>
      <c r="U41" s="9">
        <v>0</v>
      </c>
      <c r="W41" s="10">
        <v>0</v>
      </c>
    </row>
    <row r="42" spans="1:23" ht="21.75" customHeight="1" x14ac:dyDescent="0.2">
      <c r="A42" s="82" t="s">
        <v>63</v>
      </c>
      <c r="B42" s="82"/>
      <c r="D42" s="9">
        <v>0</v>
      </c>
      <c r="F42" s="9">
        <v>0</v>
      </c>
      <c r="H42" s="9">
        <v>0</v>
      </c>
      <c r="J42" s="9">
        <v>0</v>
      </c>
      <c r="L42" s="10">
        <v>0</v>
      </c>
      <c r="N42" s="9">
        <v>0</v>
      </c>
      <c r="P42" s="83">
        <v>0</v>
      </c>
      <c r="Q42" s="83"/>
      <c r="S42" s="9">
        <v>0</v>
      </c>
      <c r="U42" s="9">
        <v>0</v>
      </c>
      <c r="W42" s="10">
        <v>0</v>
      </c>
    </row>
    <row r="43" spans="1:23" ht="21.75" customHeight="1" x14ac:dyDescent="0.2">
      <c r="A43" s="82" t="s">
        <v>30</v>
      </c>
      <c r="B43" s="82"/>
      <c r="D43" s="9">
        <v>0</v>
      </c>
      <c r="F43" s="9">
        <v>0</v>
      </c>
      <c r="H43" s="9">
        <v>0</v>
      </c>
      <c r="J43" s="9">
        <v>0</v>
      </c>
      <c r="L43" s="10">
        <v>0</v>
      </c>
      <c r="N43" s="9">
        <v>0</v>
      </c>
      <c r="P43" s="83">
        <v>0</v>
      </c>
      <c r="Q43" s="83"/>
      <c r="S43" s="9">
        <v>0</v>
      </c>
      <c r="U43" s="9">
        <v>0</v>
      </c>
      <c r="W43" s="10">
        <v>0</v>
      </c>
    </row>
    <row r="44" spans="1:23" ht="21.75" customHeight="1" x14ac:dyDescent="0.2">
      <c r="A44" s="82" t="s">
        <v>37</v>
      </c>
      <c r="B44" s="82"/>
      <c r="D44" s="9">
        <v>0</v>
      </c>
      <c r="F44" s="9">
        <v>0</v>
      </c>
      <c r="H44" s="9">
        <v>0</v>
      </c>
      <c r="J44" s="9">
        <v>0</v>
      </c>
      <c r="L44" s="10">
        <v>0</v>
      </c>
      <c r="N44" s="9">
        <v>0</v>
      </c>
      <c r="P44" s="83">
        <v>0</v>
      </c>
      <c r="Q44" s="83"/>
      <c r="S44" s="9">
        <v>0</v>
      </c>
      <c r="U44" s="9">
        <v>0</v>
      </c>
      <c r="W44" s="10">
        <v>0</v>
      </c>
    </row>
    <row r="45" spans="1:23" ht="21.75" customHeight="1" x14ac:dyDescent="0.2">
      <c r="A45" s="82" t="s">
        <v>22</v>
      </c>
      <c r="B45" s="82"/>
      <c r="D45" s="9">
        <v>0</v>
      </c>
      <c r="F45" s="9">
        <v>0</v>
      </c>
      <c r="H45" s="9">
        <v>0</v>
      </c>
      <c r="J45" s="9">
        <v>0</v>
      </c>
      <c r="L45" s="10">
        <v>0</v>
      </c>
      <c r="N45" s="9">
        <v>0</v>
      </c>
      <c r="P45" s="83">
        <v>0</v>
      </c>
      <c r="Q45" s="83"/>
      <c r="S45" s="9">
        <v>0</v>
      </c>
      <c r="U45" s="9">
        <v>0</v>
      </c>
      <c r="W45" s="10">
        <v>0</v>
      </c>
    </row>
    <row r="46" spans="1:23" ht="21.75" customHeight="1" x14ac:dyDescent="0.2">
      <c r="A46" s="82" t="s">
        <v>33</v>
      </c>
      <c r="B46" s="82"/>
      <c r="D46" s="9">
        <v>0</v>
      </c>
      <c r="F46" s="9">
        <v>0</v>
      </c>
      <c r="H46" s="9">
        <v>0</v>
      </c>
      <c r="J46" s="9">
        <v>0</v>
      </c>
      <c r="L46" s="10">
        <v>0</v>
      </c>
      <c r="N46" s="9">
        <v>0</v>
      </c>
      <c r="P46" s="83">
        <v>0</v>
      </c>
      <c r="Q46" s="83"/>
      <c r="S46" s="9">
        <v>0</v>
      </c>
      <c r="U46" s="9">
        <v>0</v>
      </c>
      <c r="W46" s="10">
        <v>0</v>
      </c>
    </row>
    <row r="47" spans="1:23" ht="21.75" customHeight="1" x14ac:dyDescent="0.2">
      <c r="A47" s="82" t="s">
        <v>40</v>
      </c>
      <c r="B47" s="82"/>
      <c r="D47" s="9">
        <v>0</v>
      </c>
      <c r="F47" s="9">
        <v>0</v>
      </c>
      <c r="H47" s="9">
        <v>0</v>
      </c>
      <c r="J47" s="9">
        <v>0</v>
      </c>
      <c r="L47" s="10">
        <v>0</v>
      </c>
      <c r="N47" s="9">
        <v>0</v>
      </c>
      <c r="P47" s="83">
        <v>0</v>
      </c>
      <c r="Q47" s="83"/>
      <c r="S47" s="9">
        <v>0</v>
      </c>
      <c r="U47" s="9">
        <v>0</v>
      </c>
      <c r="W47" s="10">
        <v>0</v>
      </c>
    </row>
    <row r="48" spans="1:23" ht="21.75" customHeight="1" x14ac:dyDescent="0.2">
      <c r="A48" s="82" t="s">
        <v>39</v>
      </c>
      <c r="B48" s="82"/>
      <c r="D48" s="9">
        <v>0</v>
      </c>
      <c r="F48" s="9">
        <v>0</v>
      </c>
      <c r="H48" s="9">
        <v>0</v>
      </c>
      <c r="J48" s="9">
        <v>0</v>
      </c>
      <c r="L48" s="10">
        <v>0</v>
      </c>
      <c r="N48" s="9">
        <v>0</v>
      </c>
      <c r="P48" s="83">
        <v>0</v>
      </c>
      <c r="Q48" s="83"/>
      <c r="S48" s="9">
        <v>0</v>
      </c>
      <c r="U48" s="9">
        <v>0</v>
      </c>
      <c r="W48" s="10">
        <v>0</v>
      </c>
    </row>
    <row r="49" spans="1:23" ht="21.75" customHeight="1" x14ac:dyDescent="0.2">
      <c r="A49" s="82" t="s">
        <v>57</v>
      </c>
      <c r="B49" s="82"/>
      <c r="D49" s="9">
        <v>0</v>
      </c>
      <c r="F49" s="9">
        <v>0</v>
      </c>
      <c r="H49" s="9">
        <v>0</v>
      </c>
      <c r="J49" s="9">
        <v>0</v>
      </c>
      <c r="L49" s="10">
        <v>0</v>
      </c>
      <c r="N49" s="9">
        <v>0</v>
      </c>
      <c r="P49" s="83">
        <v>0</v>
      </c>
      <c r="Q49" s="83"/>
      <c r="S49" s="9">
        <v>0</v>
      </c>
      <c r="U49" s="9">
        <v>0</v>
      </c>
      <c r="W49" s="10">
        <v>0</v>
      </c>
    </row>
    <row r="50" spans="1:23" ht="21.75" customHeight="1" x14ac:dyDescent="0.2">
      <c r="A50" s="82" t="s">
        <v>64</v>
      </c>
      <c r="B50" s="82"/>
      <c r="D50" s="9">
        <v>0</v>
      </c>
      <c r="F50" s="9">
        <v>0</v>
      </c>
      <c r="H50" s="9">
        <v>0</v>
      </c>
      <c r="J50" s="9">
        <v>0</v>
      </c>
      <c r="L50" s="10">
        <v>0</v>
      </c>
      <c r="N50" s="9">
        <v>0</v>
      </c>
      <c r="P50" s="83">
        <v>0</v>
      </c>
      <c r="Q50" s="83"/>
      <c r="S50" s="9">
        <v>0</v>
      </c>
      <c r="U50" s="9">
        <v>0</v>
      </c>
      <c r="W50" s="10">
        <v>0</v>
      </c>
    </row>
    <row r="51" spans="1:23" ht="21.75" customHeight="1" x14ac:dyDescent="0.2">
      <c r="A51" s="82" t="s">
        <v>61</v>
      </c>
      <c r="B51" s="82"/>
      <c r="D51" s="9">
        <v>0</v>
      </c>
      <c r="F51" s="9">
        <v>0</v>
      </c>
      <c r="H51" s="9">
        <v>0</v>
      </c>
      <c r="J51" s="9">
        <v>0</v>
      </c>
      <c r="L51" s="10">
        <v>0</v>
      </c>
      <c r="N51" s="9">
        <v>0</v>
      </c>
      <c r="P51" s="83">
        <v>0</v>
      </c>
      <c r="Q51" s="83"/>
      <c r="S51" s="9">
        <v>0</v>
      </c>
      <c r="U51" s="9">
        <v>0</v>
      </c>
      <c r="W51" s="10">
        <v>0</v>
      </c>
    </row>
    <row r="52" spans="1:23" ht="21.75" customHeight="1" x14ac:dyDescent="0.2">
      <c r="A52" s="82" t="s">
        <v>65</v>
      </c>
      <c r="B52" s="82"/>
      <c r="D52" s="9">
        <v>0</v>
      </c>
      <c r="F52" s="9">
        <v>0</v>
      </c>
      <c r="H52" s="9">
        <v>0</v>
      </c>
      <c r="J52" s="9">
        <v>0</v>
      </c>
      <c r="L52" s="10">
        <v>0</v>
      </c>
      <c r="N52" s="9">
        <v>0</v>
      </c>
      <c r="P52" s="83">
        <v>0</v>
      </c>
      <c r="Q52" s="83"/>
      <c r="S52" s="9">
        <v>0</v>
      </c>
      <c r="U52" s="9">
        <v>0</v>
      </c>
      <c r="W52" s="10">
        <v>0</v>
      </c>
    </row>
    <row r="53" spans="1:23" ht="21.75" customHeight="1" x14ac:dyDescent="0.2">
      <c r="A53" s="82" t="s">
        <v>44</v>
      </c>
      <c r="B53" s="82"/>
      <c r="D53" s="9">
        <v>0</v>
      </c>
      <c r="F53" s="9">
        <v>0</v>
      </c>
      <c r="H53" s="9">
        <v>0</v>
      </c>
      <c r="J53" s="9">
        <v>0</v>
      </c>
      <c r="L53" s="10">
        <v>0</v>
      </c>
      <c r="N53" s="9">
        <v>0</v>
      </c>
      <c r="P53" s="83">
        <v>0</v>
      </c>
      <c r="Q53" s="83"/>
      <c r="S53" s="9">
        <v>0</v>
      </c>
      <c r="U53" s="9">
        <v>0</v>
      </c>
      <c r="W53" s="10">
        <v>0</v>
      </c>
    </row>
    <row r="54" spans="1:23" ht="21.75" customHeight="1" x14ac:dyDescent="0.2">
      <c r="A54" s="82" t="s">
        <v>56</v>
      </c>
      <c r="B54" s="82"/>
      <c r="D54" s="9">
        <v>0</v>
      </c>
      <c r="F54" s="9">
        <v>0</v>
      </c>
      <c r="H54" s="9">
        <v>0</v>
      </c>
      <c r="J54" s="9">
        <v>0</v>
      </c>
      <c r="L54" s="10">
        <v>0</v>
      </c>
      <c r="N54" s="9">
        <v>0</v>
      </c>
      <c r="P54" s="83">
        <v>0</v>
      </c>
      <c r="Q54" s="83"/>
      <c r="S54" s="9">
        <v>0</v>
      </c>
      <c r="U54" s="9">
        <v>0</v>
      </c>
      <c r="W54" s="10">
        <v>0</v>
      </c>
    </row>
    <row r="55" spans="1:23" ht="21.75" customHeight="1" x14ac:dyDescent="0.2">
      <c r="A55" s="82" t="s">
        <v>59</v>
      </c>
      <c r="B55" s="82"/>
      <c r="D55" s="9">
        <v>0</v>
      </c>
      <c r="F55" s="9">
        <v>0</v>
      </c>
      <c r="H55" s="9">
        <v>0</v>
      </c>
      <c r="J55" s="9">
        <v>0</v>
      </c>
      <c r="L55" s="10">
        <v>0</v>
      </c>
      <c r="N55" s="9">
        <v>0</v>
      </c>
      <c r="P55" s="83">
        <v>0</v>
      </c>
      <c r="Q55" s="83"/>
      <c r="S55" s="9">
        <v>0</v>
      </c>
      <c r="U55" s="9">
        <v>0</v>
      </c>
      <c r="W55" s="10">
        <v>0</v>
      </c>
    </row>
    <row r="56" spans="1:23" ht="21.75" customHeight="1" x14ac:dyDescent="0.2">
      <c r="A56" s="82" t="s">
        <v>48</v>
      </c>
      <c r="B56" s="82"/>
      <c r="D56" s="9">
        <v>0</v>
      </c>
      <c r="F56" s="9">
        <v>0</v>
      </c>
      <c r="H56" s="9">
        <v>0</v>
      </c>
      <c r="J56" s="9">
        <v>0</v>
      </c>
      <c r="L56" s="10">
        <v>0</v>
      </c>
      <c r="N56" s="9">
        <v>0</v>
      </c>
      <c r="P56" s="83">
        <v>0</v>
      </c>
      <c r="Q56" s="83"/>
      <c r="S56" s="9">
        <v>0</v>
      </c>
      <c r="U56" s="9">
        <v>0</v>
      </c>
      <c r="W56" s="10">
        <v>0</v>
      </c>
    </row>
    <row r="57" spans="1:23" ht="21.75" customHeight="1" x14ac:dyDescent="0.2">
      <c r="A57" s="82" t="s">
        <v>46</v>
      </c>
      <c r="B57" s="82"/>
      <c r="D57" s="9">
        <v>0</v>
      </c>
      <c r="F57" s="9">
        <v>0</v>
      </c>
      <c r="H57" s="9">
        <v>0</v>
      </c>
      <c r="J57" s="9">
        <v>0</v>
      </c>
      <c r="L57" s="10">
        <v>0</v>
      </c>
      <c r="N57" s="9">
        <v>0</v>
      </c>
      <c r="P57" s="83">
        <v>0</v>
      </c>
      <c r="Q57" s="83"/>
      <c r="S57" s="9">
        <v>0</v>
      </c>
      <c r="U57" s="9">
        <v>0</v>
      </c>
      <c r="W57" s="10">
        <v>0</v>
      </c>
    </row>
    <row r="58" spans="1:23" ht="21.75" customHeight="1" x14ac:dyDescent="0.2">
      <c r="A58" s="82" t="s">
        <v>28</v>
      </c>
      <c r="B58" s="82"/>
      <c r="D58" s="9">
        <v>0</v>
      </c>
      <c r="F58" s="9">
        <v>0</v>
      </c>
      <c r="H58" s="9">
        <v>0</v>
      </c>
      <c r="J58" s="9">
        <v>0</v>
      </c>
      <c r="L58" s="10">
        <v>0</v>
      </c>
      <c r="N58" s="9">
        <v>0</v>
      </c>
      <c r="P58" s="83">
        <v>0</v>
      </c>
      <c r="Q58" s="83"/>
      <c r="S58" s="9">
        <v>0</v>
      </c>
      <c r="U58" s="9">
        <v>0</v>
      </c>
      <c r="W58" s="10">
        <v>0</v>
      </c>
    </row>
    <row r="59" spans="1:23" ht="21.75" customHeight="1" x14ac:dyDescent="0.2">
      <c r="A59" s="82" t="s">
        <v>32</v>
      </c>
      <c r="B59" s="82"/>
      <c r="D59" s="9">
        <v>0</v>
      </c>
      <c r="F59" s="9">
        <v>0</v>
      </c>
      <c r="H59" s="9">
        <v>0</v>
      </c>
      <c r="J59" s="9">
        <v>0</v>
      </c>
      <c r="L59" s="10">
        <v>0</v>
      </c>
      <c r="N59" s="9">
        <v>0</v>
      </c>
      <c r="P59" s="83">
        <v>0</v>
      </c>
      <c r="Q59" s="83"/>
      <c r="S59" s="9">
        <v>0</v>
      </c>
      <c r="U59" s="9">
        <v>0</v>
      </c>
      <c r="W59" s="10">
        <v>0</v>
      </c>
    </row>
    <row r="60" spans="1:23" ht="21.75" customHeight="1" x14ac:dyDescent="0.2">
      <c r="A60" s="82" t="s">
        <v>62</v>
      </c>
      <c r="B60" s="82"/>
      <c r="D60" s="9">
        <v>0</v>
      </c>
      <c r="F60" s="9">
        <v>0</v>
      </c>
      <c r="H60" s="9">
        <v>0</v>
      </c>
      <c r="J60" s="9">
        <v>0</v>
      </c>
      <c r="L60" s="10">
        <v>0</v>
      </c>
      <c r="N60" s="9">
        <v>0</v>
      </c>
      <c r="P60" s="83">
        <v>0</v>
      </c>
      <c r="Q60" s="83"/>
      <c r="S60" s="9">
        <v>0</v>
      </c>
      <c r="U60" s="9">
        <v>0</v>
      </c>
      <c r="W60" s="10">
        <v>0</v>
      </c>
    </row>
    <row r="61" spans="1:23" ht="21.75" customHeight="1" x14ac:dyDescent="0.2">
      <c r="A61" s="82" t="s">
        <v>25</v>
      </c>
      <c r="B61" s="82"/>
      <c r="D61" s="9">
        <v>0</v>
      </c>
      <c r="F61" s="9">
        <v>0</v>
      </c>
      <c r="H61" s="9">
        <v>0</v>
      </c>
      <c r="J61" s="9">
        <v>0</v>
      </c>
      <c r="L61" s="10">
        <v>0</v>
      </c>
      <c r="N61" s="9">
        <v>0</v>
      </c>
      <c r="P61" s="83">
        <v>0</v>
      </c>
      <c r="Q61" s="83"/>
      <c r="S61" s="9">
        <v>0</v>
      </c>
      <c r="U61" s="9">
        <v>0</v>
      </c>
      <c r="W61" s="10">
        <v>0</v>
      </c>
    </row>
    <row r="62" spans="1:23" ht="21.75" customHeight="1" x14ac:dyDescent="0.2">
      <c r="A62" s="84" t="s">
        <v>38</v>
      </c>
      <c r="B62" s="84"/>
      <c r="D62" s="13">
        <v>0</v>
      </c>
      <c r="F62" s="13">
        <v>0</v>
      </c>
      <c r="H62" s="13">
        <v>0</v>
      </c>
      <c r="J62" s="13">
        <v>0</v>
      </c>
      <c r="L62" s="14">
        <v>0</v>
      </c>
      <c r="N62" s="13">
        <v>0</v>
      </c>
      <c r="P62" s="83">
        <v>0</v>
      </c>
      <c r="Q62" s="88"/>
      <c r="S62" s="13">
        <v>0</v>
      </c>
      <c r="U62" s="13">
        <v>0</v>
      </c>
      <c r="W62" s="14">
        <v>0</v>
      </c>
    </row>
    <row r="63" spans="1:23" ht="21.75" customHeight="1" x14ac:dyDescent="0.2">
      <c r="A63" s="85" t="s">
        <v>73</v>
      </c>
      <c r="B63" s="85"/>
      <c r="D63" s="16">
        <v>0</v>
      </c>
      <c r="F63" s="16">
        <v>10524750039</v>
      </c>
      <c r="H63" s="16">
        <v>0</v>
      </c>
      <c r="J63" s="16">
        <v>10524750039</v>
      </c>
      <c r="L63" s="17">
        <v>0.97</v>
      </c>
      <c r="N63" s="16">
        <v>0</v>
      </c>
      <c r="Q63" s="16">
        <v>10524750039</v>
      </c>
      <c r="S63" s="16">
        <v>0</v>
      </c>
      <c r="U63" s="16">
        <v>10524750039</v>
      </c>
      <c r="W63" s="17">
        <v>0.97</v>
      </c>
    </row>
    <row r="71" spans="23:23" x14ac:dyDescent="0.2">
      <c r="W71" s="20"/>
    </row>
    <row r="72" spans="23:23" x14ac:dyDescent="0.2">
      <c r="W72" s="20"/>
    </row>
    <row r="73" spans="23:23" x14ac:dyDescent="0.2">
      <c r="W73" s="20"/>
    </row>
  </sheetData>
  <mergeCells count="119"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 (3)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 (3)'!Print_Area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Sepideh Askari</dc:creator>
  <dc:description/>
  <cp:lastModifiedBy>Sepideh Askari</cp:lastModifiedBy>
  <cp:lastPrinted>2026-04-27T12:55:27Z</cp:lastPrinted>
  <dcterms:created xsi:type="dcterms:W3CDTF">2026-04-26T07:25:35Z</dcterms:created>
  <dcterms:modified xsi:type="dcterms:W3CDTF">2026-04-27T12:55:32Z</dcterms:modified>
</cp:coreProperties>
</file>