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intamin\Desktop\جنگ\افشای اسفند 1404\"/>
    </mc:Choice>
  </mc:AlternateContent>
  <xr:revisionPtr revIDLastSave="0" documentId="13_ncr:1_{F0648C5D-8E06-44F9-8873-807BF9FCFF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 (3)" sheetId="2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ناشی از تغییر قیمت اوراق" sheetId="21" r:id="rId20"/>
  </sheets>
  <definedNames>
    <definedName name="_xlnm._FilterDatabase" localSheetId="12" hidden="1">'درآمد سپرده بانکی'!$A$7:$J$18</definedName>
    <definedName name="_xlnm._FilterDatabase" localSheetId="6" hidden="1">سپرده!$A$8:$L$19</definedName>
    <definedName name="_xlnm._FilterDatabase" localSheetId="17" hidden="1">'سود سپرده بانکی'!$A$6:$M$18</definedName>
    <definedName name="_xlnm.Print_Area" localSheetId="4">اوراق!$A$1:$AM$27</definedName>
    <definedName name="_xlnm.Print_Area" localSheetId="2">'اوراق مشتقه'!$A$1:$AX$69</definedName>
    <definedName name="_xlnm.Print_Area" localSheetId="5">'تعدیل قیمت'!$A$1:$N$19</definedName>
    <definedName name="_xlnm.Print_Area" localSheetId="7">درآمد!$A$1:$K$14</definedName>
    <definedName name="_xlnm.Print_Area" localSheetId="12">'درآمد سپرده بانکی'!$A$1:$K$18</definedName>
    <definedName name="_xlnm.Print_Area" localSheetId="10">'درآمد سرمایه گذاری در اوراق به'!$A$1:$S$38</definedName>
    <definedName name="_xlnm.Print_Area" localSheetId="8">'درآمد سرمایه گذاری در سهام'!$A$1:$X$70</definedName>
    <definedName name="_xlnm.Print_Area" localSheetId="9">'درآمد سرمایه گذاری در صندوق'!$A$1:$X$20</definedName>
    <definedName name="_xlnm.Print_Area" localSheetId="14">'درآمد سود سهام'!$A$1:$T$26</definedName>
    <definedName name="_xlnm.Print_Area" localSheetId="15">'درآمد سود صندوق'!$A$1:$L$7</definedName>
    <definedName name="_xlnm.Print_Area" localSheetId="19">'درآمد ناشی از تغییر قیمت اوراق'!$A$1:$S$88</definedName>
    <definedName name="_xlnm.Print_Area" localSheetId="18">'درآمد ناشی از فروش'!$A$1:$S$38</definedName>
    <definedName name="_xlnm.Print_Area" localSheetId="13">'سایر درآمدها'!$A$1:$G$11</definedName>
    <definedName name="_xlnm.Print_Area" localSheetId="6">سپرده!$A$1:$M$20</definedName>
    <definedName name="_xlnm.Print_Area" localSheetId="1">سهام!$A$1:$AC$63</definedName>
    <definedName name="_xlnm.Print_Area" localSheetId="16">'سود اوراق بهادار'!$A$1:$U$29</definedName>
    <definedName name="_xlnm.Print_Area" localSheetId="17">'سود سپرده بانکی'!$A$1:$N$19</definedName>
    <definedName name="_xlnm.Print_Area" localSheetId="0">'صورت وضعیت'!$A$1:$B$48</definedName>
    <definedName name="_xlnm.Print_Area" localSheetId="11">'مبالغ تخصیصی اوراق (3)'!$A$1:$T$21</definedName>
    <definedName name="_xlnm.Print_Area" localSheetId="3">'واحدهای صندوق'!$A$1:$AB$20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22" l="1"/>
  <c r="J20" i="22"/>
  <c r="Q24" i="22" l="1"/>
  <c r="J16" i="22"/>
  <c r="J15" i="22"/>
  <c r="H14" i="22"/>
  <c r="J14" i="22" s="1"/>
  <c r="J13" i="22"/>
  <c r="J12" i="22"/>
  <c r="J11" i="22"/>
  <c r="J10" i="22"/>
  <c r="J9" i="22"/>
  <c r="J8" i="22"/>
  <c r="H16" i="13" l="1"/>
  <c r="H15" i="13"/>
  <c r="H12" i="13"/>
  <c r="H10" i="13"/>
  <c r="H9" i="13"/>
  <c r="F12" i="8"/>
  <c r="J12" i="8" s="1"/>
  <c r="D18" i="13"/>
  <c r="F11" i="13" s="1"/>
  <c r="F9" i="13"/>
  <c r="F10" i="13"/>
  <c r="F13" i="13"/>
  <c r="F14" i="13"/>
  <c r="F15" i="13"/>
  <c r="F16" i="13"/>
  <c r="F17" i="13"/>
  <c r="F8" i="13"/>
  <c r="L38" i="11"/>
  <c r="R38" i="11" s="1"/>
  <c r="F10" i="8" s="1"/>
  <c r="L10" i="8" s="1"/>
  <c r="F9" i="8"/>
  <c r="J9" i="8" s="1"/>
  <c r="S69" i="9"/>
  <c r="Q73" i="9"/>
  <c r="O29" i="15"/>
  <c r="N69" i="9"/>
  <c r="O25" i="15"/>
  <c r="S25" i="15" s="1"/>
  <c r="Q25" i="15"/>
  <c r="S19" i="15"/>
  <c r="S18" i="15"/>
  <c r="Q69" i="9"/>
  <c r="U63" i="9"/>
  <c r="U64" i="9"/>
  <c r="U65" i="9"/>
  <c r="U66" i="9"/>
  <c r="U67" i="9"/>
  <c r="U68" i="9"/>
  <c r="U54" i="9"/>
  <c r="U55" i="9"/>
  <c r="U56" i="9"/>
  <c r="U57" i="9"/>
  <c r="U58" i="9"/>
  <c r="U59" i="9"/>
  <c r="U60" i="9"/>
  <c r="U61" i="9"/>
  <c r="U62" i="9"/>
  <c r="U46" i="9"/>
  <c r="U47" i="9"/>
  <c r="U48" i="9"/>
  <c r="U49" i="9"/>
  <c r="U50" i="9"/>
  <c r="U51" i="9"/>
  <c r="U52" i="9"/>
  <c r="U53" i="9"/>
  <c r="U38" i="9"/>
  <c r="U39" i="9"/>
  <c r="U40" i="9"/>
  <c r="U41" i="9"/>
  <c r="U42" i="9"/>
  <c r="U43" i="9"/>
  <c r="U44" i="9"/>
  <c r="U45" i="9"/>
  <c r="U32" i="9"/>
  <c r="U33" i="9"/>
  <c r="U34" i="9"/>
  <c r="U35" i="9"/>
  <c r="U36" i="9"/>
  <c r="U37" i="9"/>
  <c r="U25" i="9"/>
  <c r="U26" i="9"/>
  <c r="U17" i="9"/>
  <c r="U18" i="9"/>
  <c r="U20" i="9"/>
  <c r="U21" i="9"/>
  <c r="U11" i="9"/>
  <c r="U12" i="9"/>
  <c r="U13" i="9"/>
  <c r="U9" i="9"/>
  <c r="N31" i="9"/>
  <c r="U31" i="9" s="1"/>
  <c r="N30" i="9"/>
  <c r="U30" i="9" s="1"/>
  <c r="N29" i="9"/>
  <c r="U29" i="9" s="1"/>
  <c r="N28" i="9"/>
  <c r="U28" i="9" s="1"/>
  <c r="N27" i="9"/>
  <c r="U27" i="9" s="1"/>
  <c r="N26" i="9"/>
  <c r="N24" i="9"/>
  <c r="U24" i="9" s="1"/>
  <c r="N23" i="9"/>
  <c r="U23" i="9" s="1"/>
  <c r="N22" i="9"/>
  <c r="U22" i="9" s="1"/>
  <c r="N21" i="9"/>
  <c r="N19" i="9"/>
  <c r="U19" i="9" s="1"/>
  <c r="N16" i="9"/>
  <c r="U16" i="9" s="1"/>
  <c r="N15" i="9"/>
  <c r="U15" i="9" s="1"/>
  <c r="N14" i="9"/>
  <c r="U14" i="9" s="1"/>
  <c r="N13" i="9"/>
  <c r="N10" i="9"/>
  <c r="U10" i="9" s="1"/>
  <c r="L9" i="8"/>
  <c r="L12" i="8"/>
  <c r="H18" i="13" l="1"/>
  <c r="J14" i="13" s="1"/>
  <c r="J11" i="13"/>
  <c r="J13" i="13"/>
  <c r="J17" i="13"/>
  <c r="J15" i="13"/>
  <c r="J10" i="13"/>
  <c r="F11" i="8"/>
  <c r="J8" i="13"/>
  <c r="J9" i="13"/>
  <c r="F12" i="13"/>
  <c r="F18" i="13"/>
  <c r="J10" i="8"/>
  <c r="J16" i="13" l="1"/>
  <c r="J12" i="13"/>
  <c r="L11" i="8"/>
  <c r="J11" i="8"/>
  <c r="F13" i="8"/>
  <c r="U69" i="9"/>
  <c r="F8" i="8" s="1"/>
  <c r="L8" i="8" s="1"/>
  <c r="J18" i="13" l="1"/>
  <c r="L13" i="8"/>
  <c r="J8" i="8"/>
  <c r="J13" i="8" l="1"/>
  <c r="H10" i="8"/>
  <c r="H12" i="8"/>
  <c r="H9" i="8"/>
  <c r="H8" i="8"/>
  <c r="H11" i="8"/>
  <c r="H13" i="8" l="1"/>
</calcChain>
</file>

<file path=xl/sharedStrings.xml><?xml version="1.0" encoding="utf-8"?>
<sst xmlns="http://schemas.openxmlformats.org/spreadsheetml/2006/main" count="924" uniqueCount="349">
  <si>
    <t>صندوق سرمایه‌گذاری امین یکم فردا</t>
  </si>
  <si>
    <t>صورت وضعیت پرتفوی</t>
  </si>
  <si>
    <t>برای ماه منتهی به 1404/12/29</t>
  </si>
  <si>
    <t>-1</t>
  </si>
  <si>
    <t>سرمایه گذاری ها</t>
  </si>
  <si>
    <t>-1-1</t>
  </si>
  <si>
    <t>سرمایه گذاری در سهام و حق تقدم سهام</t>
  </si>
  <si>
    <t>1404/11/30</t>
  </si>
  <si>
    <t>تغییرات طی دوره</t>
  </si>
  <si>
    <t>1404/12/29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</si>
  <si>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</si>
  <si>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</si>
  <si>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</si>
  <si>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</si>
  <si>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</si>
  <si>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</si>
  <si>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</si>
  <si>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</si>
  <si>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</si>
  <si>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آلیاژ گستر هامون</t>
  </si>
  <si>
    <t>بانک ملت</t>
  </si>
  <si>
    <t>بانک‌ کارآفرین‌</t>
  </si>
  <si>
    <t>بیمه اتکایی امین</t>
  </si>
  <si>
    <t>بیمه البرز</t>
  </si>
  <si>
    <t>پالایش نفت اصفهان</t>
  </si>
  <si>
    <t>پالایش نفت بندرعباس</t>
  </si>
  <si>
    <t>پالایش نفت تهران</t>
  </si>
  <si>
    <t>پتروشیمی بوعلی سینا</t>
  </si>
  <si>
    <t>پتروشیمی پردیس</t>
  </si>
  <si>
    <t>پتروشیمی شازند</t>
  </si>
  <si>
    <t>پتروشیمی نوری</t>
  </si>
  <si>
    <t>پتروشیمی‌شیراز</t>
  </si>
  <si>
    <t>پخش البرز</t>
  </si>
  <si>
    <t>تامین سرمایه امین</t>
  </si>
  <si>
    <t>توسعه‌معادن‌وفلزات‌</t>
  </si>
  <si>
    <t>ح . تامین سرمایه امین</t>
  </si>
  <si>
    <t>داروسازی دانا</t>
  </si>
  <si>
    <t>س. نفت و گاز و پتروشیمی تأمین</t>
  </si>
  <si>
    <t>س. و توسعه صنایع لاستیک</t>
  </si>
  <si>
    <t>س.سهام عدالت استان خراسان رضوی</t>
  </si>
  <si>
    <t>س.سهام عدالت استان مازندران</t>
  </si>
  <si>
    <t>س.سهام عدالت استان کرمان</t>
  </si>
  <si>
    <t>س.سهام عدالت استان کرمانشاه</t>
  </si>
  <si>
    <t>س.عدالت ا. کهگیلویه وبویراحمد</t>
  </si>
  <si>
    <t>سرمایه گذاری تامین اجتماعی</t>
  </si>
  <si>
    <t>سرمایه‌گذاری‌غدیر(هلدینگ‌</t>
  </si>
  <si>
    <t>سنگ آهن گهرزمین</t>
  </si>
  <si>
    <t>شرکت س استان آذربایجان شرقی</t>
  </si>
  <si>
    <t>شرکت س استان آذربایجان غربی</t>
  </si>
  <si>
    <t>شرکت س استان اردبیل</t>
  </si>
  <si>
    <t>شرکت س استان اصفهان</t>
  </si>
  <si>
    <t>شرکت س استان ایلام</t>
  </si>
  <si>
    <t>شرکت س استان خراسان جنوبی</t>
  </si>
  <si>
    <t>شرکت س استان خراسان شمالی</t>
  </si>
  <si>
    <t>شرکت س استان خوزستان</t>
  </si>
  <si>
    <t>شرکت س استان زنجان</t>
  </si>
  <si>
    <t>شرکت س استان سیستان وبلوچستان</t>
  </si>
  <si>
    <t>شرکت س استان فارس</t>
  </si>
  <si>
    <t>شرکت س استان قم</t>
  </si>
  <si>
    <t>شرکت س استان گیلان</t>
  </si>
  <si>
    <t>شرکت س استان همدان</t>
  </si>
  <si>
    <t>شرکت س استان کردستان</t>
  </si>
  <si>
    <t>شرکت س استان یزد</t>
  </si>
  <si>
    <t>صنایع پتروشیمی خلیج فارس</t>
  </si>
  <si>
    <t>فولاد  خوزستان</t>
  </si>
  <si>
    <t>فولاد هرمزگان جنوب</t>
  </si>
  <si>
    <t>گروه انتخاب الکترونیک آرمان</t>
  </si>
  <si>
    <t>گروه صنعتی درپاد تبریز</t>
  </si>
  <si>
    <t>گروه مالی صبا تامین</t>
  </si>
  <si>
    <t>معدنی و صنعتی گل گهر</t>
  </si>
  <si>
    <t>ملی‌ صنایع‌ مس‌ ایران‌</t>
  </si>
  <si>
    <t>پتروشیمی اروند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</si>
  <si>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</si>
  <si>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</si>
  <si>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</si>
  <si>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</si>
  <si>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</si>
  <si>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</si>
  <si>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</si>
  <si>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اختیارف.ت.هرمز-2496-060218</t>
  </si>
  <si>
    <t>1406/02/18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</si>
  <si>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</si>
  <si>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</si>
  <si>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</si>
  <si>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</si>
  <si>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</si>
  <si>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اختیارخ.ت.هرمز-2552-060318</t>
  </si>
  <si>
    <t>اختیار خرید</t>
  </si>
  <si>
    <t>موقعیت فروش</t>
  </si>
  <si>
    <t>-</t>
  </si>
  <si>
    <t>1406/03/18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</si>
  <si>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</si>
  <si>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</si>
  <si>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</si>
  <si>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</si>
  <si>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</si>
  <si>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</si>
  <si>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</si>
  <si>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</si>
  <si>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امین آوید</t>
  </si>
  <si>
    <t>صندوق باران کارگزاری بانک کشاورزی</t>
  </si>
  <si>
    <t>صندوق پالایشی یکم-سهام</t>
  </si>
  <si>
    <t>صندوق س.بخشی صنایع پاداش2-ب</t>
  </si>
  <si>
    <t>صندوق س.بخشی صنایع پاداش-ب</t>
  </si>
  <si>
    <t>صندوق س.پشتوانه طلا زرفام آشنا</t>
  </si>
  <si>
    <t>صندوق س.پشتوانه طلا نهایت نگر</t>
  </si>
  <si>
    <t>صندوق س.پشتوانه طلای پاداش</t>
  </si>
  <si>
    <t>صندوق س.پشتوانه طلای لوتوس</t>
  </si>
  <si>
    <t>صندوق طلای عیار مفید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</si>
  <si>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</si>
  <si>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</si>
  <si>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</si>
  <si>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</si>
  <si>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</si>
  <si>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</si>
  <si>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</si>
  <si>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</si>
  <si>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</si>
  <si>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تامین اجتماعی14050509</t>
  </si>
  <si>
    <t>بله</t>
  </si>
  <si>
    <t>1401/05/09</t>
  </si>
  <si>
    <t>1405/05/09</t>
  </si>
  <si>
    <t>اسنادخزانه-م4بودجه02-051021</t>
  </si>
  <si>
    <t>1402/08/15</t>
  </si>
  <si>
    <t>1405/10/21</t>
  </si>
  <si>
    <t>صکوک اجاره صند502-بدون ضامن</t>
  </si>
  <si>
    <t>1401/02/10</t>
  </si>
  <si>
    <t>1405/02/10</t>
  </si>
  <si>
    <t>صکوک اجاره فارس806-بدون ضامن</t>
  </si>
  <si>
    <t>1404/06/24</t>
  </si>
  <si>
    <t>1408/06/24</t>
  </si>
  <si>
    <t>مرابحه پارس میکاکیش060708</t>
  </si>
  <si>
    <t>1402/07/08</t>
  </si>
  <si>
    <t>1406/07/08</t>
  </si>
  <si>
    <t>مرابحه س. و توسعه کیش14050724</t>
  </si>
  <si>
    <t>1401/07/24</t>
  </si>
  <si>
    <t>1405/07/24</t>
  </si>
  <si>
    <t>مرابحه عام دولت 166-ش.خ050419</t>
  </si>
  <si>
    <t>1403/04/19</t>
  </si>
  <si>
    <t>1405/04/19</t>
  </si>
  <si>
    <t>مرابحه عام دولت137-ش.خ061229</t>
  </si>
  <si>
    <t>1402/06/29</t>
  </si>
  <si>
    <t>1406/12/29</t>
  </si>
  <si>
    <t>مرابحه عام دولت140-ش.خ050504</t>
  </si>
  <si>
    <t>1402/07/04</t>
  </si>
  <si>
    <t>1405/05/04</t>
  </si>
  <si>
    <t>مرابحه عام دولت173-ش.خ050620</t>
  </si>
  <si>
    <t>1403/06/20</t>
  </si>
  <si>
    <t>1405/06/20</t>
  </si>
  <si>
    <t>مرابحه عام دولت186-ش.خ051124</t>
  </si>
  <si>
    <t>1403/07/24</t>
  </si>
  <si>
    <t>1405/11/24</t>
  </si>
  <si>
    <t>مرابحه عام دولت206-ش.خ051114</t>
  </si>
  <si>
    <t>1403/12/14</t>
  </si>
  <si>
    <t>1405/11/14</t>
  </si>
  <si>
    <t>مرابحه عام دولت223-ش.خ070431</t>
  </si>
  <si>
    <t>1404/04/31</t>
  </si>
  <si>
    <t>1407/04/31</t>
  </si>
  <si>
    <t>مرابحه عام دولت254-ش.خ070911</t>
  </si>
  <si>
    <t>1404/09/11</t>
  </si>
  <si>
    <t>1407/09/11</t>
  </si>
  <si>
    <t>مرابحه عام دولت265-ش.خ070430</t>
  </si>
  <si>
    <t>1404/10/30</t>
  </si>
  <si>
    <t>1407/04/30</t>
  </si>
  <si>
    <t>مرابحه کاسپین تامین 070625</t>
  </si>
  <si>
    <t>1403/06/25</t>
  </si>
  <si>
    <t>1407/06/25</t>
  </si>
  <si>
    <t>شهرداری مشهد</t>
  </si>
  <si>
    <t>خیر</t>
  </si>
  <si>
    <t>1404/06/30</t>
  </si>
  <si>
    <t>1407/12/28</t>
  </si>
  <si>
    <t>1403/12/28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</si>
  <si>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</si>
  <si>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</si>
  <si>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</si>
  <si>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</si>
  <si>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</si>
  <si>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</si>
  <si>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</si>
  <si>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</si>
  <si>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0.00%</t>
  </si>
  <si>
    <t>-7.56%</t>
  </si>
  <si>
    <t>-3.85%</t>
  </si>
  <si>
    <t>5.53%</t>
  </si>
  <si>
    <t>0.20%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</si>
  <si>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</si>
  <si>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</si>
  <si>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</si>
  <si>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</si>
  <si>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</si>
  <si>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</si>
  <si>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صادرات دکتر نوربخش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</si>
  <si>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</si>
  <si>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</si>
  <si>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</si>
  <si>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</si>
  <si>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</si>
  <si>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</si>
  <si>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</si>
  <si>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</si>
  <si>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</si>
  <si>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</si>
  <si>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</si>
  <si>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</si>
  <si>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</si>
  <si>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</si>
  <si>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</si>
  <si>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</si>
  <si>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</si>
  <si>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</si>
  <si>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</si>
  <si>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</si>
  <si>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</si>
  <si>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</si>
  <si>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</si>
  <si>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</si>
  <si>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</si>
  <si>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 . بیمه اتکایی امین</t>
  </si>
  <si>
    <t>سرمایه گذاری مهر</t>
  </si>
  <si>
    <t>مهرمام میهن</t>
  </si>
  <si>
    <t>ح . معدنی و صنعتی گل گهر</t>
  </si>
  <si>
    <t>سرمایه گذاری پایا تدبیرپارسا</t>
  </si>
  <si>
    <t>ح . توسعه‌معادن‌وفلزات‌</t>
  </si>
  <si>
    <t>صنایع غذایی رضوی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</si>
  <si>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</si>
  <si>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</si>
  <si>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</si>
  <si>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</si>
  <si>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</si>
  <si>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</si>
  <si>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</si>
  <si>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اجاره انرژی پاسارگاد14040302</t>
  </si>
  <si>
    <t>اسناد خزانه-م1بودجه01-040326</t>
  </si>
  <si>
    <t>اسناد خزانه-م3بودجه01-040520</t>
  </si>
  <si>
    <t>مرابحه عام دولت120-ش.خ040417</t>
  </si>
  <si>
    <t>اسنادخزانه-م4بودجه01-040917</t>
  </si>
  <si>
    <t>اسنادخزانه-م5بودجه01-041015</t>
  </si>
  <si>
    <t>اسنادخزانه-م8بودجه01-040728</t>
  </si>
  <si>
    <t>اسنادخزانه-م9بودجه01-040826</t>
  </si>
  <si>
    <t>مرابحه عام دولت139-ش.خ040804</t>
  </si>
  <si>
    <t>مرابحه عام دولت180-ش.خ041024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</si>
  <si>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</si>
  <si>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</si>
  <si>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</si>
  <si>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</si>
  <si>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</si>
  <si>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</si>
  <si>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</si>
  <si>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</si>
  <si>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</si>
  <si>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</si>
  <si>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</si>
  <si>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</si>
  <si>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</si>
  <si>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</si>
  <si>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</si>
  <si>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</si>
  <si>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</si>
  <si>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</si>
  <si>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</si>
  <si>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</si>
  <si>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</si>
  <si>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</si>
  <si>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</si>
  <si>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</si>
  <si>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</si>
  <si>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1404/07/05</t>
  </si>
  <si>
    <t>1404/12/10</t>
  </si>
  <si>
    <t>1404/04/29</t>
  </si>
  <si>
    <t>1404/04/23</t>
  </si>
  <si>
    <t>1404/05/14</t>
  </si>
  <si>
    <t>1404/04/26</t>
  </si>
  <si>
    <t>1404/01/30</t>
  </si>
  <si>
    <t>1404/10/24</t>
  </si>
  <si>
    <t>1404/12/05</t>
  </si>
  <si>
    <t>1404/11/28</t>
  </si>
  <si>
    <t>1404/06/31</t>
  </si>
  <si>
    <t>1404/04/28</t>
  </si>
  <si>
    <t>1404/05/09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</si>
  <si>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</si>
  <si>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</si>
  <si>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</si>
  <si>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</si>
  <si>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</si>
  <si>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</si>
  <si>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</si>
  <si>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</si>
  <si>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</si>
  <si>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</si>
  <si>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1404/08/04</t>
  </si>
  <si>
    <t>1404/04/17</t>
  </si>
  <si>
    <t>1404/03/02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</si>
  <si>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</si>
  <si>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</si>
  <si>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</si>
  <si>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</si>
  <si>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</si>
  <si>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</si>
  <si>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</si>
  <si>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ظهرمز06031</t>
  </si>
  <si>
    <t>ثبت به بهای تمام شده</t>
  </si>
  <si>
    <t>نگهداری تاسررسید</t>
  </si>
  <si>
    <t xml:space="preserve">سپرده  بانک ملت </t>
  </si>
  <si>
    <t xml:space="preserve">سپرده  بانک دی </t>
  </si>
  <si>
    <t>سپرده  بانک اقتصاد نوین</t>
  </si>
  <si>
    <t xml:space="preserve">سپرده  بانک پاسارگاد </t>
  </si>
  <si>
    <t>سپرده  بانک خاورمیانه</t>
  </si>
  <si>
    <t xml:space="preserve">سپرده بانک گردشگری </t>
  </si>
  <si>
    <t>سپرده  بانک پارسیان</t>
  </si>
  <si>
    <t xml:space="preserve"> بانک شهر</t>
  </si>
  <si>
    <t>سپرده  بانک صادرات</t>
  </si>
  <si>
    <t xml:space="preserve">سپرده  بانک سپه </t>
  </si>
  <si>
    <t>شرکت های سرمایه گذاری زیر مجموعه سهام عدالت</t>
  </si>
  <si>
    <t>اوراق تبعی فولاد هرمزگان جنوب</t>
  </si>
  <si>
    <t>سپرده  بانک ملی</t>
  </si>
  <si>
    <t>سپرده  بانک ملت</t>
  </si>
  <si>
    <t xml:space="preserve">سپرده بانک دی </t>
  </si>
  <si>
    <t>سپرده بانک پاسارگاد</t>
  </si>
  <si>
    <t xml:space="preserve">سپرده  بانک خاورمیانه </t>
  </si>
  <si>
    <t xml:space="preserve">سپرده بانک سامان </t>
  </si>
  <si>
    <t xml:space="preserve">سپرده  بانک ملی </t>
  </si>
  <si>
    <t xml:space="preserve">سپرده اقتصاد نوین </t>
  </si>
  <si>
    <t>سپرده  بانک پاسارگاد</t>
  </si>
  <si>
    <t xml:space="preserve">سپرده  بانک سامان </t>
  </si>
  <si>
    <t>سپرده  بانک گردشگری</t>
  </si>
  <si>
    <t>دوره نگهداری</t>
  </si>
  <si>
    <t>شرکت تامین سرمایه امین</t>
  </si>
  <si>
    <t xml:space="preserve">اجاره تامین اجتماعی14050509 </t>
  </si>
  <si>
    <t xml:space="preserve">اجاره انرژی پاسارگاد14040302 </t>
  </si>
  <si>
    <t>از 1404/01/01 الی 1404/03/02</t>
  </si>
  <si>
    <t xml:space="preserve">صکوک اجاره صند502-بدون ضامن </t>
  </si>
  <si>
    <t>اوراق شهرداری مشهد</t>
  </si>
  <si>
    <t>اوراق شهرداری مشهد- مرحله دوم</t>
  </si>
  <si>
    <t>شرکت تامین بانک ملت</t>
  </si>
  <si>
    <t>اراد223</t>
  </si>
  <si>
    <t>شرکت گروه خدمات بازار سرمایه آبان</t>
  </si>
  <si>
    <t xml:space="preserve"> اختیارف.ت.هرمز-2496-060218 </t>
  </si>
  <si>
    <t>سازمان تامین اجتماعی</t>
  </si>
  <si>
    <t>اراد254</t>
  </si>
  <si>
    <t>از 1404/01/01 الی 1404/12/29</t>
  </si>
  <si>
    <t>اراد265</t>
  </si>
  <si>
    <t>شرکت تامین سرمایه امید</t>
  </si>
  <si>
    <t>از 1404/11/14 الی 1404/12/29</t>
  </si>
  <si>
    <t>از 1404/06/12 الی 1404/12/29</t>
  </si>
  <si>
    <t>از 1404/06/25 الی 1404/12/29</t>
  </si>
  <si>
    <t>از 1404/06/31 الی 1404/12/29</t>
  </si>
  <si>
    <t>از 1404/05/08 الی 1404/12/29</t>
  </si>
  <si>
    <t>از 1404/08/19 الی 1404/12/29</t>
  </si>
  <si>
    <t>از 1404/09/18 الی 1404/12/29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</si>
</sst>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</numFmts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4"/>
      <color rgb="FF000000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1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7" fillId="2" borderId="6" xfId="0" applyNumberFormat="1" applyFont="1" applyFill="1" applyBorder="1" applyAlignment="1">
      <alignment horizontal="left" vertical="center" wrapText="1" shrinkToFit="1" readingOrder="2"/>
    </xf>
    <xf numFmtId="3" fontId="7" fillId="3" borderId="6" xfId="0" applyNumberFormat="1" applyFont="1" applyFill="1" applyBorder="1" applyAlignment="1">
      <alignment horizontal="left" vertical="center" wrapText="1" shrinkToFit="1" readingOrder="2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38" fontId="5" fillId="0" borderId="2" xfId="0" applyNumberFormat="1" applyFont="1" applyBorder="1" applyAlignment="1">
      <alignment horizontal="right" vertical="top"/>
    </xf>
    <xf numFmtId="38" fontId="5" fillId="0" borderId="0" xfId="0" applyNumberFormat="1" applyFont="1" applyAlignment="1">
      <alignment horizontal="right" vertical="top"/>
    </xf>
    <xf numFmtId="38" fontId="5" fillId="0" borderId="4" xfId="0" applyNumberFormat="1" applyFont="1" applyBorder="1" applyAlignment="1">
      <alignment horizontal="right" vertical="top"/>
    </xf>
    <xf numFmtId="164" fontId="5" fillId="0" borderId="0" xfId="1" applyNumberFormat="1" applyFont="1" applyBorder="1" applyAlignment="1">
      <alignment horizontal="right" vertical="top"/>
    </xf>
    <xf numFmtId="164" fontId="5" fillId="0" borderId="5" xfId="1" applyNumberFormat="1" applyFont="1" applyBorder="1" applyAlignment="1">
      <alignment horizontal="right" vertical="top"/>
    </xf>
    <xf numFmtId="10" fontId="5" fillId="0" borderId="0" xfId="1" applyNumberFormat="1" applyFont="1" applyBorder="1" applyAlignment="1">
      <alignment horizontal="right" vertical="top"/>
    </xf>
    <xf numFmtId="10" fontId="0" fillId="0" borderId="0" xfId="1" applyNumberFormat="1" applyFont="1" applyAlignment="1">
      <alignment horizontal="left"/>
    </xf>
    <xf numFmtId="10" fontId="0" fillId="0" borderId="0" xfId="0" applyNumberFormat="1" applyAlignment="1">
      <alignment horizontal="left"/>
    </xf>
    <xf numFmtId="10" fontId="5" fillId="0" borderId="2" xfId="1" applyNumberFormat="1" applyFont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5" fillId="0" borderId="5" xfId="0" applyNumberFormat="1" applyFont="1" applyBorder="1" applyAlignment="1">
      <alignment horizontal="right" vertical="top"/>
    </xf>
    <xf numFmtId="10" fontId="5" fillId="0" borderId="7" xfId="1" applyNumberFormat="1" applyFont="1" applyBorder="1" applyAlignment="1">
      <alignment horizontal="right" vertical="top"/>
    </xf>
    <xf numFmtId="0" fontId="6" fillId="0" borderId="0" xfId="2" applyAlignment="1">
      <alignment horizontal="center"/>
    </xf>
    <xf numFmtId="0" fontId="3" fillId="0" borderId="0" xfId="2" applyFont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38" fontId="5" fillId="0" borderId="2" xfId="2" applyNumberFormat="1" applyFont="1" applyBorder="1" applyAlignment="1">
      <alignment horizontal="center" vertical="top"/>
    </xf>
    <xf numFmtId="38" fontId="5" fillId="0" borderId="0" xfId="2" applyNumberFormat="1" applyFont="1" applyAlignment="1">
      <alignment horizontal="center" vertical="top"/>
    </xf>
    <xf numFmtId="0" fontId="5" fillId="0" borderId="0" xfId="2" applyFont="1" applyAlignment="1">
      <alignment horizontal="center" vertical="center"/>
    </xf>
    <xf numFmtId="9" fontId="5" fillId="0" borderId="0" xfId="3" applyFont="1" applyBorder="1" applyAlignment="1">
      <alignment horizontal="center" vertical="top"/>
    </xf>
    <xf numFmtId="164" fontId="5" fillId="0" borderId="0" xfId="3" applyNumberFormat="1" applyFont="1" applyBorder="1" applyAlignment="1">
      <alignment horizontal="center" vertical="top"/>
    </xf>
    <xf numFmtId="0" fontId="4" fillId="0" borderId="0" xfId="2" applyFont="1" applyAlignment="1">
      <alignment vertical="center"/>
    </xf>
    <xf numFmtId="10" fontId="5" fillId="0" borderId="0" xfId="3" applyNumberFormat="1" applyFont="1" applyBorder="1" applyAlignment="1">
      <alignment horizontal="center" vertical="top"/>
    </xf>
    <xf numFmtId="38" fontId="5" fillId="0" borderId="5" xfId="2" applyNumberFormat="1" applyFont="1" applyBorder="1" applyAlignment="1">
      <alignment horizontal="center" vertical="top"/>
    </xf>
    <xf numFmtId="165" fontId="5" fillId="0" borderId="0" xfId="4" applyNumberFormat="1" applyFont="1" applyBorder="1" applyAlignment="1">
      <alignment horizontal="center" vertical="top"/>
    </xf>
    <xf numFmtId="166" fontId="5" fillId="0" borderId="0" xfId="4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38" fontId="5" fillId="0" borderId="2" xfId="0" applyNumberFormat="1" applyFont="1" applyBorder="1" applyAlignment="1">
      <alignment horizontal="right" vertical="top"/>
    </xf>
    <xf numFmtId="38" fontId="5" fillId="0" borderId="0" xfId="0" applyNumberFormat="1" applyFont="1" applyAlignment="1">
      <alignment horizontal="right" vertical="top"/>
    </xf>
    <xf numFmtId="38" fontId="5" fillId="0" borderId="4" xfId="0" applyNumberFormat="1" applyFont="1" applyBorder="1" applyAlignment="1">
      <alignment horizontal="right" vertical="top"/>
    </xf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8" fontId="5" fillId="0" borderId="5" xfId="0" applyNumberFormat="1" applyFont="1" applyBorder="1" applyAlignment="1">
      <alignment horizontal="right" vertical="top"/>
    </xf>
  </cellXfs>
  <cellStyles count="5">
    <cellStyle name="Comma 2" xfId="4" xr:uid="{402F2BC0-8A3F-434E-B13B-C93A10DECC1E}"/>
    <cellStyle name="Normal" xfId="0" builtinId="0"/>
    <cellStyle name="Normal 2" xfId="2" xr:uid="{A253D100-BF12-4D65-AC98-90EA9EA713C4}"/>
    <cellStyle name="Percent" xfId="1" builtinId="5"/>
    <cellStyle name="Percent 2" xfId="3" xr:uid="{207E2A0E-45A0-4FDE-BE97-8F027968DDA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2668397</xdr:colOff>
      <xdr:row>47</xdr:row>
      <xdr:rowOff>124460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66B025-3678-B118-DA47-065FED642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4170478" y="0"/>
          <a:ext cx="7510272" cy="10728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view="pageBreakPreview" topLeftCell="A2" zoomScale="60" zoomScaleNormal="100" workbookViewId="0">
      <selection activeCell="A51" sqref="A51"/>
    </sheetView>
  </sheetViews>
  <sheetFormatPr defaultRowHeight="12.75" x14ac:dyDescent="0.2"/>
  <cols>
    <col min="1" max="1" width="72.7109375" customWidth="1"/>
    <col min="2" max="2" width="45.42578125" customWidth="1"/>
    <col min="3" max="3" width="29.42578125" customWidth="1"/>
  </cols>
  <sheetData>
    <row r="1" spans="1:3" ht="29.1" customHeight="1" x14ac:dyDescent="0.2">
      <c r="A1" s="54"/>
      <c r="B1" s="54"/>
      <c r="C1" s="54"/>
    </row>
    <row r="2" spans="1:3" ht="21.75" customHeight="1" x14ac:dyDescent="0.2">
      <c r="A2" s="54" t="s">
        <v>1</v>
      </c>
      <c r="B2" s="54"/>
      <c r="C2" s="54"/>
    </row>
    <row r="3" spans="1:3" ht="21.75" customHeight="1" x14ac:dyDescent="0.2">
      <c r="A3" s="54" t="s">
        <v>2</v>
      </c>
      <c r="B3" s="54"/>
      <c r="C3" s="54"/>
    </row>
    <row r="4" spans="1:3" ht="7.35" customHeight="1" x14ac:dyDescent="0.2"/>
    <row r="5" spans="1:3" ht="123.6" customHeight="1" x14ac:dyDescent="0.2">
      <c r="B5" s="55"/>
    </row>
    <row r="6" spans="1:3" ht="123.6" customHeight="1" x14ac:dyDescent="0.2">
      <c r="B6" s="55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9" scale="82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79998168889431442"/>
    <pageSetUpPr fitToPage="1"/>
  </sheetPr>
  <dimension ref="A1:W21"/>
  <sheetViews>
    <sheetView rightToLeft="1" view="pageBreakPreview" topLeftCell="A2" zoomScale="85" zoomScaleNormal="100" zoomScaleSheetLayoutView="85" workbookViewId="0">
      <selection activeCell="S21" sqref="S21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85546875" bestFit="1" customWidth="1"/>
    <col min="5" max="5" width="1.28515625" customWidth="1"/>
    <col min="6" max="6" width="18" bestFit="1" customWidth="1"/>
    <col min="7" max="7" width="1.28515625" customWidth="1"/>
    <col min="8" max="8" width="11.85546875" bestFit="1" customWidth="1"/>
    <col min="9" max="9" width="1.28515625" customWidth="1"/>
    <col min="10" max="10" width="18" bestFit="1" customWidth="1"/>
    <col min="11" max="11" width="1.28515625" customWidth="1"/>
    <col min="12" max="12" width="18.7109375" bestFit="1" customWidth="1"/>
    <col min="13" max="13" width="1.28515625" customWidth="1"/>
    <col min="14" max="14" width="16.85546875" bestFit="1" customWidth="1"/>
    <col min="15" max="16" width="1.28515625" customWidth="1"/>
    <col min="17" max="17" width="18.28515625" bestFit="1" customWidth="1"/>
    <col min="18" max="18" width="1.28515625" customWidth="1"/>
    <col min="19" max="19" width="16.85546875" bestFit="1" customWidth="1"/>
    <col min="20" max="20" width="1.28515625" customWidth="1"/>
    <col min="21" max="21" width="18.28515625" bestFit="1" customWidth="1"/>
    <col min="22" max="22" width="1.28515625" customWidth="1"/>
    <col min="23" max="23" width="18.7109375" bestFit="1" customWidth="1"/>
    <col min="24" max="24" width="0.28515625" customWidth="1"/>
  </cols>
  <sheetData>
    <row r="1" spans="1:23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21.75" customHeight="1" x14ac:dyDescent="0.2">
      <c r="A2" s="54" t="s">
        <v>192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ht="14.45" customHeight="1" x14ac:dyDescent="0.2"/>
    <row r="5" spans="1:23" ht="14.45" customHeight="1" x14ac:dyDescent="0.2">
      <c r="A5" s="1" t="s">
        <v>224</v>
      </c>
      <c r="B5" s="56" t="s">
        <v>225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ht="14.45" customHeight="1" x14ac:dyDescent="0.2">
      <c r="D6" s="57" t="s">
        <v>211</v>
      </c>
      <c r="E6" s="57"/>
      <c r="F6" s="57"/>
      <c r="G6" s="57"/>
      <c r="H6" s="57"/>
      <c r="I6" s="57"/>
      <c r="J6" s="57"/>
      <c r="K6" s="57"/>
      <c r="L6" s="57"/>
      <c r="N6" s="57" t="s">
        <v>212</v>
      </c>
      <c r="O6" s="57"/>
      <c r="P6" s="57"/>
      <c r="Q6" s="57"/>
      <c r="R6" s="57"/>
      <c r="S6" s="57"/>
      <c r="T6" s="57"/>
      <c r="U6" s="57"/>
      <c r="V6" s="57"/>
      <c r="W6" s="57"/>
    </row>
    <row r="7" spans="1:23" ht="14.45" customHeight="1" x14ac:dyDescent="0.2">
      <c r="D7" s="3"/>
      <c r="E7" s="3"/>
      <c r="F7" s="3"/>
      <c r="G7" s="3"/>
      <c r="H7" s="3"/>
      <c r="I7" s="3"/>
      <c r="J7" s="58" t="s">
        <v>72</v>
      </c>
      <c r="K7" s="58"/>
      <c r="L7" s="58"/>
      <c r="N7" s="3"/>
      <c r="O7" s="3"/>
      <c r="P7" s="3"/>
      <c r="Q7" s="3"/>
      <c r="R7" s="3"/>
      <c r="S7" s="3"/>
      <c r="T7" s="3"/>
      <c r="U7" s="58" t="s">
        <v>72</v>
      </c>
      <c r="V7" s="58"/>
      <c r="W7" s="58"/>
    </row>
    <row r="8" spans="1:23" ht="14.45" customHeight="1" x14ac:dyDescent="0.2">
      <c r="A8" s="57" t="s">
        <v>96</v>
      </c>
      <c r="B8" s="57"/>
      <c r="D8" s="2" t="s">
        <v>226</v>
      </c>
      <c r="F8" s="2" t="s">
        <v>215</v>
      </c>
      <c r="H8" s="2" t="s">
        <v>216</v>
      </c>
      <c r="J8" s="4" t="s">
        <v>188</v>
      </c>
      <c r="K8" s="3"/>
      <c r="L8" s="4" t="s">
        <v>197</v>
      </c>
      <c r="N8" s="2" t="s">
        <v>226</v>
      </c>
      <c r="P8" s="57" t="s">
        <v>215</v>
      </c>
      <c r="Q8" s="57"/>
      <c r="S8" s="2" t="s">
        <v>216</v>
      </c>
      <c r="U8" s="4" t="s">
        <v>188</v>
      </c>
      <c r="V8" s="3"/>
      <c r="W8" s="4" t="s">
        <v>197</v>
      </c>
    </row>
    <row r="9" spans="1:23" ht="21.75" customHeight="1" x14ac:dyDescent="0.2">
      <c r="A9" s="59" t="s">
        <v>99</v>
      </c>
      <c r="B9" s="59"/>
      <c r="D9" s="6">
        <v>0</v>
      </c>
      <c r="F9" s="25">
        <v>-9300108000</v>
      </c>
      <c r="G9" s="34"/>
      <c r="H9" s="25">
        <v>0</v>
      </c>
      <c r="I9" s="34"/>
      <c r="J9" s="25">
        <v>-9300108000</v>
      </c>
      <c r="L9" s="7">
        <v>-0.93</v>
      </c>
      <c r="N9" s="6">
        <v>0</v>
      </c>
      <c r="P9" s="68">
        <v>11852668019</v>
      </c>
      <c r="Q9" s="68"/>
      <c r="R9" s="34"/>
      <c r="S9" s="25">
        <v>44890133156</v>
      </c>
      <c r="T9" s="34"/>
      <c r="U9" s="25">
        <v>56742801175</v>
      </c>
      <c r="W9" s="7">
        <v>0.55000000000000004</v>
      </c>
    </row>
    <row r="10" spans="1:23" ht="21.75" customHeight="1" x14ac:dyDescent="0.2">
      <c r="A10" s="61" t="s">
        <v>100</v>
      </c>
      <c r="B10" s="61"/>
      <c r="D10" s="9">
        <v>0</v>
      </c>
      <c r="F10" s="26">
        <v>-6131564620</v>
      </c>
      <c r="G10" s="34"/>
      <c r="H10" s="26">
        <v>0</v>
      </c>
      <c r="I10" s="34"/>
      <c r="J10" s="26">
        <v>-6131564620</v>
      </c>
      <c r="L10" s="10">
        <v>-0.61</v>
      </c>
      <c r="N10" s="9">
        <v>0</v>
      </c>
      <c r="P10" s="69">
        <v>23318686440</v>
      </c>
      <c r="Q10" s="69"/>
      <c r="R10" s="34"/>
      <c r="S10" s="26">
        <v>1533354820</v>
      </c>
      <c r="T10" s="34"/>
      <c r="U10" s="26">
        <v>24852041260</v>
      </c>
      <c r="W10" s="10">
        <v>0.24</v>
      </c>
    </row>
    <row r="11" spans="1:23" ht="21.75" customHeight="1" x14ac:dyDescent="0.2">
      <c r="A11" s="61" t="s">
        <v>107</v>
      </c>
      <c r="B11" s="61"/>
      <c r="D11" s="9">
        <v>0</v>
      </c>
      <c r="F11" s="26">
        <v>-1558449872</v>
      </c>
      <c r="G11" s="34"/>
      <c r="H11" s="26">
        <v>0</v>
      </c>
      <c r="I11" s="34"/>
      <c r="J11" s="26">
        <v>-1558449872</v>
      </c>
      <c r="L11" s="10">
        <v>-0.16</v>
      </c>
      <c r="N11" s="9">
        <v>0</v>
      </c>
      <c r="P11" s="69">
        <v>14140490814</v>
      </c>
      <c r="Q11" s="69"/>
      <c r="R11" s="34"/>
      <c r="S11" s="26">
        <v>0</v>
      </c>
      <c r="T11" s="34"/>
      <c r="U11" s="26">
        <v>14140490814</v>
      </c>
      <c r="W11" s="10">
        <v>0.14000000000000001</v>
      </c>
    </row>
    <row r="12" spans="1:23" ht="21.75" customHeight="1" x14ac:dyDescent="0.2">
      <c r="A12" s="61" t="s">
        <v>104</v>
      </c>
      <c r="B12" s="61"/>
      <c r="D12" s="9">
        <v>0</v>
      </c>
      <c r="F12" s="26">
        <v>-9486227849</v>
      </c>
      <c r="G12" s="34"/>
      <c r="H12" s="26">
        <v>0</v>
      </c>
      <c r="I12" s="34"/>
      <c r="J12" s="26">
        <v>-9486227849</v>
      </c>
      <c r="L12" s="10">
        <v>-0.94</v>
      </c>
      <c r="N12" s="9">
        <v>0</v>
      </c>
      <c r="P12" s="69">
        <v>79560958641</v>
      </c>
      <c r="Q12" s="69"/>
      <c r="R12" s="34"/>
      <c r="S12" s="26">
        <v>0</v>
      </c>
      <c r="T12" s="34"/>
      <c r="U12" s="26">
        <v>79560958641</v>
      </c>
      <c r="W12" s="10">
        <v>0.77</v>
      </c>
    </row>
    <row r="13" spans="1:23" ht="21.75" customHeight="1" x14ac:dyDescent="0.2">
      <c r="A13" s="61" t="s">
        <v>108</v>
      </c>
      <c r="B13" s="61"/>
      <c r="D13" s="9">
        <v>0</v>
      </c>
      <c r="F13" s="26">
        <v>-1817690549</v>
      </c>
      <c r="G13" s="34"/>
      <c r="H13" s="26">
        <v>0</v>
      </c>
      <c r="I13" s="34"/>
      <c r="J13" s="26">
        <v>-1817690549</v>
      </c>
      <c r="L13" s="10">
        <v>-0.18</v>
      </c>
      <c r="N13" s="9">
        <v>0</v>
      </c>
      <c r="P13" s="69">
        <v>14213085305</v>
      </c>
      <c r="Q13" s="69"/>
      <c r="R13" s="34"/>
      <c r="S13" s="26">
        <v>0</v>
      </c>
      <c r="T13" s="34"/>
      <c r="U13" s="26">
        <v>14213085305</v>
      </c>
      <c r="W13" s="10">
        <v>0.14000000000000001</v>
      </c>
    </row>
    <row r="14" spans="1:23" ht="21.75" customHeight="1" x14ac:dyDescent="0.2">
      <c r="A14" s="61" t="s">
        <v>102</v>
      </c>
      <c r="B14" s="61"/>
      <c r="D14" s="9">
        <v>0</v>
      </c>
      <c r="F14" s="26">
        <v>-364160499</v>
      </c>
      <c r="G14" s="34"/>
      <c r="H14" s="26">
        <v>0</v>
      </c>
      <c r="I14" s="34"/>
      <c r="J14" s="26">
        <v>-364160499</v>
      </c>
      <c r="L14" s="10">
        <v>-0.04</v>
      </c>
      <c r="N14" s="9">
        <v>0</v>
      </c>
      <c r="P14" s="69">
        <v>17353296000</v>
      </c>
      <c r="Q14" s="69"/>
      <c r="R14" s="34"/>
      <c r="S14" s="26">
        <v>0</v>
      </c>
      <c r="T14" s="34"/>
      <c r="U14" s="26">
        <v>17353296000</v>
      </c>
      <c r="W14" s="10">
        <v>0.17</v>
      </c>
    </row>
    <row r="15" spans="1:23" ht="21.75" customHeight="1" x14ac:dyDescent="0.2">
      <c r="A15" s="61" t="s">
        <v>105</v>
      </c>
      <c r="B15" s="61"/>
      <c r="D15" s="9">
        <v>0</v>
      </c>
      <c r="F15" s="26">
        <v>-3179307247</v>
      </c>
      <c r="G15" s="34"/>
      <c r="H15" s="26">
        <v>0</v>
      </c>
      <c r="I15" s="34"/>
      <c r="J15" s="26">
        <v>-3179307247</v>
      </c>
      <c r="L15" s="10">
        <v>-0.32</v>
      </c>
      <c r="N15" s="9">
        <v>0</v>
      </c>
      <c r="P15" s="69">
        <v>54913321889</v>
      </c>
      <c r="Q15" s="69"/>
      <c r="R15" s="34"/>
      <c r="S15" s="26">
        <v>0</v>
      </c>
      <c r="T15" s="34"/>
      <c r="U15" s="26">
        <v>54913321889</v>
      </c>
      <c r="W15" s="10">
        <v>0.53</v>
      </c>
    </row>
    <row r="16" spans="1:23" ht="21.75" customHeight="1" x14ac:dyDescent="0.2">
      <c r="A16" s="61" t="s">
        <v>106</v>
      </c>
      <c r="B16" s="61"/>
      <c r="D16" s="9">
        <v>0</v>
      </c>
      <c r="F16" s="26">
        <v>-12221316799</v>
      </c>
      <c r="G16" s="34"/>
      <c r="H16" s="26">
        <v>0</v>
      </c>
      <c r="I16" s="34"/>
      <c r="J16" s="26">
        <v>-12221316799</v>
      </c>
      <c r="L16" s="10">
        <v>-1.22</v>
      </c>
      <c r="N16" s="9">
        <v>0</v>
      </c>
      <c r="P16" s="69">
        <v>82701514405</v>
      </c>
      <c r="Q16" s="69"/>
      <c r="R16" s="34"/>
      <c r="S16" s="26">
        <v>0</v>
      </c>
      <c r="T16" s="34"/>
      <c r="U16" s="26">
        <v>82701514405</v>
      </c>
      <c r="W16" s="10">
        <v>0.8</v>
      </c>
    </row>
    <row r="17" spans="1:23" ht="21.75" customHeight="1" x14ac:dyDescent="0.2">
      <c r="A17" s="61" t="s">
        <v>101</v>
      </c>
      <c r="B17" s="61"/>
      <c r="D17" s="9">
        <v>0</v>
      </c>
      <c r="F17" s="26">
        <v>-2269238718</v>
      </c>
      <c r="G17" s="34"/>
      <c r="H17" s="26">
        <v>0</v>
      </c>
      <c r="I17" s="34"/>
      <c r="J17" s="26">
        <v>-2269238718</v>
      </c>
      <c r="L17" s="10">
        <v>-0.23</v>
      </c>
      <c r="N17" s="9">
        <v>0</v>
      </c>
      <c r="P17" s="69">
        <v>19509238</v>
      </c>
      <c r="Q17" s="69"/>
      <c r="R17" s="34"/>
      <c r="S17" s="26">
        <v>0</v>
      </c>
      <c r="T17" s="34"/>
      <c r="U17" s="26">
        <v>19509238</v>
      </c>
      <c r="W17" s="10">
        <v>0</v>
      </c>
    </row>
    <row r="18" spans="1:23" ht="21.75" customHeight="1" x14ac:dyDescent="0.2">
      <c r="A18" s="64" t="s">
        <v>103</v>
      </c>
      <c r="B18" s="64"/>
      <c r="D18" s="13">
        <v>0</v>
      </c>
      <c r="F18" s="27">
        <v>-1504946642</v>
      </c>
      <c r="G18" s="34"/>
      <c r="H18" s="27">
        <v>0</v>
      </c>
      <c r="I18" s="34"/>
      <c r="J18" s="27">
        <v>-1504946642</v>
      </c>
      <c r="L18" s="14">
        <v>-0.15</v>
      </c>
      <c r="N18" s="13">
        <v>0</v>
      </c>
      <c r="P18" s="69">
        <v>-8143066293</v>
      </c>
      <c r="Q18" s="70"/>
      <c r="R18" s="34"/>
      <c r="S18" s="27">
        <v>0</v>
      </c>
      <c r="T18" s="34"/>
      <c r="U18" s="27">
        <v>-8143066293</v>
      </c>
      <c r="W18" s="14">
        <v>-0.08</v>
      </c>
    </row>
    <row r="19" spans="1:23" ht="21.75" customHeight="1" x14ac:dyDescent="0.2">
      <c r="A19" s="63" t="s">
        <v>72</v>
      </c>
      <c r="B19" s="63"/>
      <c r="D19" s="16">
        <v>0</v>
      </c>
      <c r="F19" s="35">
        <v>-47833010795</v>
      </c>
      <c r="G19" s="34"/>
      <c r="H19" s="35">
        <v>0</v>
      </c>
      <c r="I19" s="34"/>
      <c r="J19" s="35">
        <v>-47833010795</v>
      </c>
      <c r="L19" s="17">
        <v>-4.78</v>
      </c>
      <c r="N19" s="16">
        <v>0</v>
      </c>
      <c r="P19" s="34"/>
      <c r="Q19" s="35">
        <v>289930464458</v>
      </c>
      <c r="R19" s="34"/>
      <c r="S19" s="35">
        <v>46423487976</v>
      </c>
      <c r="T19" s="34"/>
      <c r="U19" s="35">
        <v>336353952434</v>
      </c>
      <c r="W19" s="17">
        <v>3.26</v>
      </c>
    </row>
    <row r="21" spans="1:23" x14ac:dyDescent="0.2">
      <c r="S21" s="20"/>
    </row>
  </sheetData>
  <mergeCells count="31">
    <mergeCell ref="A19:B19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79998168889431442"/>
    <pageSetUpPr fitToPage="1"/>
  </sheetPr>
  <dimension ref="A1:R39"/>
  <sheetViews>
    <sheetView rightToLeft="1" view="pageBreakPreview" zoomScale="85" zoomScaleNormal="100" zoomScaleSheetLayoutView="85" workbookViewId="0">
      <selection activeCell="N43" sqref="N43"/>
    </sheetView>
  </sheetViews>
  <sheetFormatPr defaultRowHeight="12.75" x14ac:dyDescent="0.2"/>
  <cols>
    <col min="1" max="1" width="6.7109375" bestFit="1" customWidth="1"/>
    <col min="2" max="2" width="18.140625" customWidth="1"/>
    <col min="3" max="3" width="1.28515625" customWidth="1"/>
    <col min="4" max="4" width="17.5703125" bestFit="1" customWidth="1"/>
    <col min="5" max="5" width="1.28515625" customWidth="1"/>
    <col min="6" max="6" width="17.7109375" bestFit="1" customWidth="1"/>
    <col min="7" max="7" width="1.28515625" customWidth="1"/>
    <col min="8" max="8" width="11.85546875" bestFit="1" customWidth="1"/>
    <col min="9" max="9" width="1.28515625" customWidth="1"/>
    <col min="10" max="10" width="17.7109375" bestFit="1" customWidth="1"/>
    <col min="11" max="11" width="1.28515625" customWidth="1"/>
    <col min="12" max="12" width="19.140625" bestFit="1" customWidth="1"/>
    <col min="13" max="13" width="1.28515625" customWidth="1"/>
    <col min="14" max="14" width="18.7109375" bestFit="1" customWidth="1"/>
    <col min="15" max="15" width="1.28515625" customWidth="1"/>
    <col min="16" max="16" width="17.5703125" bestFit="1" customWidth="1"/>
    <col min="17" max="17" width="1.28515625" customWidth="1"/>
    <col min="18" max="18" width="19" bestFit="1" customWidth="1"/>
    <col min="19" max="19" width="0.28515625" customWidth="1"/>
  </cols>
  <sheetData>
    <row r="1" spans="1:18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1.75" customHeight="1" x14ac:dyDescent="0.2">
      <c r="A2" s="54" t="s">
        <v>192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ht="14.45" customHeight="1" x14ac:dyDescent="0.2"/>
    <row r="5" spans="1:18" ht="14.45" customHeight="1" x14ac:dyDescent="0.2">
      <c r="A5" s="1" t="s">
        <v>227</v>
      </c>
      <c r="B5" s="56" t="s">
        <v>228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14.45" customHeight="1" x14ac:dyDescent="0.2">
      <c r="D6" s="57" t="s">
        <v>211</v>
      </c>
      <c r="E6" s="57"/>
      <c r="F6" s="57"/>
      <c r="G6" s="57"/>
      <c r="H6" s="57"/>
      <c r="I6" s="57"/>
      <c r="J6" s="57"/>
      <c r="L6" s="57" t="s">
        <v>212</v>
      </c>
      <c r="M6" s="57"/>
      <c r="N6" s="57"/>
      <c r="O6" s="57"/>
      <c r="P6" s="57"/>
      <c r="Q6" s="57"/>
      <c r="R6" s="57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57" t="s">
        <v>229</v>
      </c>
      <c r="B8" s="57"/>
      <c r="D8" s="2" t="s">
        <v>230</v>
      </c>
      <c r="F8" s="2" t="s">
        <v>215</v>
      </c>
      <c r="H8" s="2" t="s">
        <v>216</v>
      </c>
      <c r="J8" s="2" t="s">
        <v>72</v>
      </c>
      <c r="L8" s="2" t="s">
        <v>230</v>
      </c>
      <c r="N8" s="2" t="s">
        <v>215</v>
      </c>
      <c r="P8" s="2" t="s">
        <v>216</v>
      </c>
      <c r="R8" s="2" t="s">
        <v>72</v>
      </c>
    </row>
    <row r="9" spans="1:18" ht="21.75" customHeight="1" x14ac:dyDescent="0.2">
      <c r="A9" s="59" t="s">
        <v>231</v>
      </c>
      <c r="B9" s="59"/>
      <c r="D9" s="25">
        <v>0</v>
      </c>
      <c r="E9" s="34"/>
      <c r="F9" s="25">
        <v>0</v>
      </c>
      <c r="G9" s="34"/>
      <c r="H9" s="25">
        <v>0</v>
      </c>
      <c r="I9" s="34"/>
      <c r="J9" s="25">
        <v>0</v>
      </c>
      <c r="K9" s="34"/>
      <c r="L9" s="25">
        <v>6070191478</v>
      </c>
      <c r="M9" s="34"/>
      <c r="N9" s="25">
        <v>0</v>
      </c>
      <c r="O9" s="34"/>
      <c r="P9" s="25">
        <v>8016481450</v>
      </c>
      <c r="Q9" s="34"/>
      <c r="R9" s="25">
        <v>14086672928</v>
      </c>
    </row>
    <row r="10" spans="1:18" ht="21.75" customHeight="1" x14ac:dyDescent="0.2">
      <c r="A10" s="61" t="s">
        <v>232</v>
      </c>
      <c r="B10" s="61"/>
      <c r="D10" s="26">
        <v>0</v>
      </c>
      <c r="E10" s="34"/>
      <c r="F10" s="26">
        <v>0</v>
      </c>
      <c r="G10" s="34"/>
      <c r="H10" s="26">
        <v>0</v>
      </c>
      <c r="I10" s="34"/>
      <c r="J10" s="26">
        <v>0</v>
      </c>
      <c r="K10" s="34"/>
      <c r="L10" s="26">
        <v>0</v>
      </c>
      <c r="M10" s="34"/>
      <c r="N10" s="26">
        <v>0</v>
      </c>
      <c r="O10" s="34"/>
      <c r="P10" s="26">
        <v>56811883203</v>
      </c>
      <c r="Q10" s="34"/>
      <c r="R10" s="26">
        <v>56811883203</v>
      </c>
    </row>
    <row r="11" spans="1:18" ht="21.75" customHeight="1" x14ac:dyDescent="0.2">
      <c r="A11" s="61" t="s">
        <v>233</v>
      </c>
      <c r="B11" s="61"/>
      <c r="D11" s="26">
        <v>0</v>
      </c>
      <c r="E11" s="34"/>
      <c r="F11" s="26">
        <v>0</v>
      </c>
      <c r="G11" s="34"/>
      <c r="H11" s="26">
        <v>0</v>
      </c>
      <c r="I11" s="34"/>
      <c r="J11" s="26">
        <v>0</v>
      </c>
      <c r="K11" s="34"/>
      <c r="L11" s="26">
        <v>0</v>
      </c>
      <c r="M11" s="34"/>
      <c r="N11" s="26">
        <v>0</v>
      </c>
      <c r="O11" s="34"/>
      <c r="P11" s="26">
        <v>22802035677</v>
      </c>
      <c r="Q11" s="34"/>
      <c r="R11" s="26">
        <v>22802035677</v>
      </c>
    </row>
    <row r="12" spans="1:18" ht="21.75" customHeight="1" x14ac:dyDescent="0.2">
      <c r="A12" s="61" t="s">
        <v>234</v>
      </c>
      <c r="B12" s="61"/>
      <c r="D12" s="26">
        <v>0</v>
      </c>
      <c r="E12" s="34"/>
      <c r="F12" s="26">
        <v>0</v>
      </c>
      <c r="G12" s="34"/>
      <c r="H12" s="26">
        <v>0</v>
      </c>
      <c r="I12" s="34"/>
      <c r="J12" s="26">
        <v>0</v>
      </c>
      <c r="K12" s="34"/>
      <c r="L12" s="26">
        <v>93800911470</v>
      </c>
      <c r="M12" s="34"/>
      <c r="N12" s="26">
        <v>0</v>
      </c>
      <c r="O12" s="34"/>
      <c r="P12" s="26">
        <v>66766607974</v>
      </c>
      <c r="Q12" s="34"/>
      <c r="R12" s="26">
        <v>160567519444</v>
      </c>
    </row>
    <row r="13" spans="1:18" ht="21.75" customHeight="1" x14ac:dyDescent="0.2">
      <c r="A13" s="61" t="s">
        <v>235</v>
      </c>
      <c r="B13" s="61"/>
      <c r="D13" s="26">
        <v>0</v>
      </c>
      <c r="E13" s="34"/>
      <c r="F13" s="26">
        <v>0</v>
      </c>
      <c r="G13" s="34"/>
      <c r="H13" s="26">
        <v>0</v>
      </c>
      <c r="I13" s="34"/>
      <c r="J13" s="26">
        <v>0</v>
      </c>
      <c r="K13" s="34"/>
      <c r="L13" s="26">
        <v>0</v>
      </c>
      <c r="M13" s="34"/>
      <c r="N13" s="26">
        <v>0</v>
      </c>
      <c r="O13" s="34"/>
      <c r="P13" s="26">
        <v>84522208547</v>
      </c>
      <c r="Q13" s="34"/>
      <c r="R13" s="26">
        <v>84522208547</v>
      </c>
    </row>
    <row r="14" spans="1:18" ht="21.75" customHeight="1" x14ac:dyDescent="0.2">
      <c r="A14" s="61" t="s">
        <v>236</v>
      </c>
      <c r="B14" s="61"/>
      <c r="D14" s="26">
        <v>0</v>
      </c>
      <c r="E14" s="34"/>
      <c r="F14" s="26">
        <v>0</v>
      </c>
      <c r="G14" s="34"/>
      <c r="H14" s="26">
        <v>0</v>
      </c>
      <c r="I14" s="34"/>
      <c r="J14" s="26">
        <v>0</v>
      </c>
      <c r="K14" s="34"/>
      <c r="L14" s="26">
        <v>0</v>
      </c>
      <c r="M14" s="34"/>
      <c r="N14" s="26">
        <v>0</v>
      </c>
      <c r="O14" s="34"/>
      <c r="P14" s="26">
        <v>36128117704</v>
      </c>
      <c r="Q14" s="34"/>
      <c r="R14" s="26">
        <v>36128117704</v>
      </c>
    </row>
    <row r="15" spans="1:18" ht="21.75" customHeight="1" x14ac:dyDescent="0.2">
      <c r="A15" s="61" t="s">
        <v>237</v>
      </c>
      <c r="B15" s="61"/>
      <c r="D15" s="26">
        <v>0</v>
      </c>
      <c r="E15" s="34"/>
      <c r="F15" s="26">
        <v>0</v>
      </c>
      <c r="G15" s="34"/>
      <c r="H15" s="26">
        <v>0</v>
      </c>
      <c r="I15" s="34"/>
      <c r="J15" s="26">
        <v>0</v>
      </c>
      <c r="K15" s="34"/>
      <c r="L15" s="26">
        <v>0</v>
      </c>
      <c r="M15" s="34"/>
      <c r="N15" s="26">
        <v>0</v>
      </c>
      <c r="O15" s="34"/>
      <c r="P15" s="26">
        <v>71935899414</v>
      </c>
      <c r="Q15" s="34"/>
      <c r="R15" s="26">
        <v>71935899414</v>
      </c>
    </row>
    <row r="16" spans="1:18" ht="21.75" customHeight="1" x14ac:dyDescent="0.2">
      <c r="A16" s="61" t="s">
        <v>238</v>
      </c>
      <c r="B16" s="61"/>
      <c r="D16" s="26">
        <v>0</v>
      </c>
      <c r="E16" s="34"/>
      <c r="F16" s="26">
        <v>0</v>
      </c>
      <c r="G16" s="34"/>
      <c r="H16" s="26">
        <v>0</v>
      </c>
      <c r="I16" s="34"/>
      <c r="J16" s="26">
        <v>0</v>
      </c>
      <c r="K16" s="34"/>
      <c r="L16" s="26">
        <v>0</v>
      </c>
      <c r="M16" s="34"/>
      <c r="N16" s="26">
        <v>0</v>
      </c>
      <c r="O16" s="34"/>
      <c r="P16" s="26">
        <v>29401089035</v>
      </c>
      <c r="Q16" s="34"/>
      <c r="R16" s="26">
        <v>29401089035</v>
      </c>
    </row>
    <row r="17" spans="1:18" ht="21.75" customHeight="1" x14ac:dyDescent="0.2">
      <c r="A17" s="61" t="s">
        <v>239</v>
      </c>
      <c r="B17" s="61"/>
      <c r="D17" s="26">
        <v>0</v>
      </c>
      <c r="E17" s="34"/>
      <c r="F17" s="26">
        <v>0</v>
      </c>
      <c r="G17" s="34"/>
      <c r="H17" s="26">
        <v>0</v>
      </c>
      <c r="I17" s="34"/>
      <c r="J17" s="26">
        <v>0</v>
      </c>
      <c r="K17" s="34"/>
      <c r="L17" s="26">
        <v>196358443063</v>
      </c>
      <c r="M17" s="34"/>
      <c r="N17" s="26">
        <v>0</v>
      </c>
      <c r="O17" s="34"/>
      <c r="P17" s="26">
        <v>29491193496</v>
      </c>
      <c r="Q17" s="34"/>
      <c r="R17" s="26">
        <v>225849636559</v>
      </c>
    </row>
    <row r="18" spans="1:18" ht="21.75" customHeight="1" x14ac:dyDescent="0.2">
      <c r="A18" s="61" t="s">
        <v>240</v>
      </c>
      <c r="B18" s="61"/>
      <c r="D18" s="26">
        <v>0</v>
      </c>
      <c r="E18" s="34"/>
      <c r="F18" s="26">
        <v>0</v>
      </c>
      <c r="G18" s="34"/>
      <c r="H18" s="26">
        <v>0</v>
      </c>
      <c r="I18" s="34"/>
      <c r="J18" s="26">
        <v>0</v>
      </c>
      <c r="K18" s="34"/>
      <c r="L18" s="26">
        <v>40891088415</v>
      </c>
      <c r="M18" s="34"/>
      <c r="N18" s="26">
        <v>0</v>
      </c>
      <c r="O18" s="34"/>
      <c r="P18" s="26">
        <v>13173087760</v>
      </c>
      <c r="Q18" s="34"/>
      <c r="R18" s="26">
        <v>54064176175</v>
      </c>
    </row>
    <row r="19" spans="1:18" ht="21.75" customHeight="1" x14ac:dyDescent="0.2">
      <c r="A19" s="61" t="s">
        <v>128</v>
      </c>
      <c r="B19" s="61"/>
      <c r="D19" s="26">
        <v>33227278663</v>
      </c>
      <c r="E19" s="34"/>
      <c r="F19" s="26">
        <v>0</v>
      </c>
      <c r="G19" s="34"/>
      <c r="H19" s="26">
        <v>0</v>
      </c>
      <c r="I19" s="34"/>
      <c r="J19" s="26">
        <v>33227278663</v>
      </c>
      <c r="K19" s="34"/>
      <c r="L19" s="26">
        <v>209371345637</v>
      </c>
      <c r="M19" s="34"/>
      <c r="N19" s="26">
        <v>-705243749</v>
      </c>
      <c r="O19" s="34"/>
      <c r="P19" s="26">
        <v>-1631250</v>
      </c>
      <c r="Q19" s="34"/>
      <c r="R19" s="26">
        <v>208664470638</v>
      </c>
    </row>
    <row r="20" spans="1:18" ht="21.75" customHeight="1" x14ac:dyDescent="0.2">
      <c r="A20" s="61" t="s">
        <v>161</v>
      </c>
      <c r="B20" s="61"/>
      <c r="D20" s="26">
        <v>45786568757</v>
      </c>
      <c r="E20" s="34"/>
      <c r="F20" s="26">
        <v>8395807296</v>
      </c>
      <c r="G20" s="34"/>
      <c r="H20" s="26">
        <v>0</v>
      </c>
      <c r="I20" s="34"/>
      <c r="J20" s="26">
        <v>54182376053</v>
      </c>
      <c r="K20" s="34"/>
      <c r="L20" s="26">
        <v>365709967594</v>
      </c>
      <c r="M20" s="34"/>
      <c r="N20" s="26">
        <v>-292954109442</v>
      </c>
      <c r="O20" s="34"/>
      <c r="P20" s="26">
        <v>0</v>
      </c>
      <c r="Q20" s="34"/>
      <c r="R20" s="26">
        <v>72755858152</v>
      </c>
    </row>
    <row r="21" spans="1:18" ht="21.75" customHeight="1" x14ac:dyDescent="0.2">
      <c r="A21" s="61" t="s">
        <v>158</v>
      </c>
      <c r="B21" s="61"/>
      <c r="D21" s="26">
        <v>52987016662</v>
      </c>
      <c r="E21" s="34"/>
      <c r="F21" s="26">
        <v>7983682999</v>
      </c>
      <c r="G21" s="34"/>
      <c r="H21" s="26">
        <v>0</v>
      </c>
      <c r="I21" s="34"/>
      <c r="J21" s="26">
        <v>60970699661</v>
      </c>
      <c r="K21" s="34"/>
      <c r="L21" s="26">
        <v>426616259514</v>
      </c>
      <c r="M21" s="34"/>
      <c r="N21" s="26">
        <v>-222583957636</v>
      </c>
      <c r="O21" s="34"/>
      <c r="P21" s="26">
        <v>0</v>
      </c>
      <c r="Q21" s="34"/>
      <c r="R21" s="26">
        <v>204032301878</v>
      </c>
    </row>
    <row r="22" spans="1:18" ht="21.75" customHeight="1" x14ac:dyDescent="0.2">
      <c r="A22" s="61" t="s">
        <v>167</v>
      </c>
      <c r="B22" s="61"/>
      <c r="D22" s="26">
        <v>39773132760</v>
      </c>
      <c r="E22" s="34"/>
      <c r="F22" s="26">
        <v>0</v>
      </c>
      <c r="G22" s="34"/>
      <c r="H22" s="26">
        <v>0</v>
      </c>
      <c r="I22" s="34"/>
      <c r="J22" s="26">
        <v>39773132760</v>
      </c>
      <c r="K22" s="34"/>
      <c r="L22" s="26">
        <v>247296584578</v>
      </c>
      <c r="M22" s="34"/>
      <c r="N22" s="26">
        <v>0</v>
      </c>
      <c r="O22" s="34"/>
      <c r="P22" s="26">
        <v>0</v>
      </c>
      <c r="Q22" s="34"/>
      <c r="R22" s="26">
        <v>247296584578</v>
      </c>
    </row>
    <row r="23" spans="1:18" ht="21.75" customHeight="1" x14ac:dyDescent="0.2">
      <c r="A23" s="61" t="s">
        <v>167</v>
      </c>
      <c r="B23" s="61"/>
      <c r="D23" s="26">
        <v>41279416099</v>
      </c>
      <c r="E23" s="34"/>
      <c r="F23" s="26">
        <v>0</v>
      </c>
      <c r="G23" s="34"/>
      <c r="H23" s="26">
        <v>0</v>
      </c>
      <c r="I23" s="34"/>
      <c r="J23" s="26">
        <v>41279416099</v>
      </c>
      <c r="K23" s="34"/>
      <c r="L23" s="26">
        <v>283310234897</v>
      </c>
      <c r="M23" s="34"/>
      <c r="N23" s="26">
        <v>0</v>
      </c>
      <c r="O23" s="34"/>
      <c r="P23" s="26">
        <v>0</v>
      </c>
      <c r="Q23" s="34"/>
      <c r="R23" s="26">
        <v>283310234897</v>
      </c>
    </row>
    <row r="24" spans="1:18" ht="21.75" customHeight="1" x14ac:dyDescent="0.2">
      <c r="A24" s="61" t="s">
        <v>155</v>
      </c>
      <c r="B24" s="61"/>
      <c r="D24" s="26">
        <v>33517729050</v>
      </c>
      <c r="E24" s="34"/>
      <c r="F24" s="26">
        <v>7982856960</v>
      </c>
      <c r="G24" s="34"/>
      <c r="H24" s="26">
        <v>0</v>
      </c>
      <c r="I24" s="34"/>
      <c r="J24" s="26">
        <v>41500586010</v>
      </c>
      <c r="K24" s="34"/>
      <c r="L24" s="26">
        <v>527776344810</v>
      </c>
      <c r="M24" s="34"/>
      <c r="N24" s="26">
        <v>-170578197233</v>
      </c>
      <c r="O24" s="34"/>
      <c r="P24" s="26">
        <v>0</v>
      </c>
      <c r="Q24" s="34"/>
      <c r="R24" s="26">
        <v>357198147577</v>
      </c>
    </row>
    <row r="25" spans="1:18" ht="21.75" customHeight="1" x14ac:dyDescent="0.2">
      <c r="A25" s="61" t="s">
        <v>152</v>
      </c>
      <c r="B25" s="61"/>
      <c r="D25" s="26">
        <v>10882626310</v>
      </c>
      <c r="E25" s="34"/>
      <c r="F25" s="26">
        <v>-31652700559</v>
      </c>
      <c r="G25" s="34"/>
      <c r="H25" s="26">
        <v>0</v>
      </c>
      <c r="I25" s="34"/>
      <c r="J25" s="26">
        <v>-20770074249</v>
      </c>
      <c r="K25" s="34"/>
      <c r="L25" s="26">
        <v>97061050491</v>
      </c>
      <c r="M25" s="34"/>
      <c r="N25" s="26">
        <v>4205463749</v>
      </c>
      <c r="O25" s="34"/>
      <c r="P25" s="26">
        <v>0</v>
      </c>
      <c r="Q25" s="34"/>
      <c r="R25" s="26">
        <v>101266514240</v>
      </c>
    </row>
    <row r="26" spans="1:18" ht="21.75" customHeight="1" x14ac:dyDescent="0.2">
      <c r="A26" s="61" t="s">
        <v>149</v>
      </c>
      <c r="B26" s="61"/>
      <c r="D26" s="26">
        <v>15387783451</v>
      </c>
      <c r="E26" s="34"/>
      <c r="F26" s="26">
        <v>0</v>
      </c>
      <c r="G26" s="34"/>
      <c r="H26" s="26">
        <v>0</v>
      </c>
      <c r="I26" s="34"/>
      <c r="J26" s="26">
        <v>15387783451</v>
      </c>
      <c r="K26" s="34"/>
      <c r="L26" s="26">
        <v>131204305857</v>
      </c>
      <c r="M26" s="34"/>
      <c r="N26" s="26">
        <v>56960819306</v>
      </c>
      <c r="O26" s="34"/>
      <c r="P26" s="26">
        <v>0</v>
      </c>
      <c r="Q26" s="34"/>
      <c r="R26" s="26">
        <v>188165125163</v>
      </c>
    </row>
    <row r="27" spans="1:18" ht="21.75" customHeight="1" x14ac:dyDescent="0.2">
      <c r="A27" s="61" t="s">
        <v>164</v>
      </c>
      <c r="B27" s="61"/>
      <c r="D27" s="26">
        <v>4123536525</v>
      </c>
      <c r="E27" s="34"/>
      <c r="F27" s="26">
        <v>0</v>
      </c>
      <c r="G27" s="34"/>
      <c r="H27" s="26">
        <v>0</v>
      </c>
      <c r="I27" s="34"/>
      <c r="J27" s="26">
        <v>4123536525</v>
      </c>
      <c r="K27" s="34"/>
      <c r="L27" s="26">
        <v>50923608626</v>
      </c>
      <c r="M27" s="34"/>
      <c r="N27" s="26">
        <v>-54374999</v>
      </c>
      <c r="O27" s="34"/>
      <c r="P27" s="26">
        <v>0</v>
      </c>
      <c r="Q27" s="34"/>
      <c r="R27" s="26">
        <v>50869233627</v>
      </c>
    </row>
    <row r="28" spans="1:18" ht="21.75" customHeight="1" x14ac:dyDescent="0.2">
      <c r="A28" s="61" t="s">
        <v>146</v>
      </c>
      <c r="B28" s="61"/>
      <c r="D28" s="26">
        <v>13527889320</v>
      </c>
      <c r="E28" s="34"/>
      <c r="F28" s="26">
        <v>3874911870</v>
      </c>
      <c r="G28" s="34"/>
      <c r="H28" s="26">
        <v>0</v>
      </c>
      <c r="I28" s="34"/>
      <c r="J28" s="26">
        <v>17402801190</v>
      </c>
      <c r="K28" s="34"/>
      <c r="L28" s="26">
        <v>137144709915</v>
      </c>
      <c r="M28" s="34"/>
      <c r="N28" s="26">
        <v>18448297620</v>
      </c>
      <c r="O28" s="34"/>
      <c r="P28" s="26">
        <v>0</v>
      </c>
      <c r="Q28" s="34"/>
      <c r="R28" s="26">
        <v>155593007535</v>
      </c>
    </row>
    <row r="29" spans="1:18" ht="21.75" customHeight="1" x14ac:dyDescent="0.2">
      <c r="A29" s="61" t="s">
        <v>137</v>
      </c>
      <c r="B29" s="61"/>
      <c r="D29" s="26">
        <v>17449624600</v>
      </c>
      <c r="E29" s="34"/>
      <c r="F29" s="26">
        <v>529711812</v>
      </c>
      <c r="G29" s="34"/>
      <c r="H29" s="26">
        <v>0</v>
      </c>
      <c r="I29" s="34"/>
      <c r="J29" s="26">
        <v>17979336412</v>
      </c>
      <c r="K29" s="34"/>
      <c r="L29" s="26">
        <v>157686381337</v>
      </c>
      <c r="M29" s="34"/>
      <c r="N29" s="26">
        <v>35428831937</v>
      </c>
      <c r="O29" s="34"/>
      <c r="P29" s="26">
        <v>0</v>
      </c>
      <c r="Q29" s="34"/>
      <c r="R29" s="26">
        <v>193115213274</v>
      </c>
    </row>
    <row r="30" spans="1:18" ht="21.75" customHeight="1" x14ac:dyDescent="0.2">
      <c r="A30" s="61" t="s">
        <v>143</v>
      </c>
      <c r="B30" s="61"/>
      <c r="D30" s="26">
        <v>4316779606</v>
      </c>
      <c r="E30" s="34"/>
      <c r="F30" s="26">
        <v>-2470705821</v>
      </c>
      <c r="G30" s="34"/>
      <c r="H30" s="26">
        <v>0</v>
      </c>
      <c r="I30" s="34"/>
      <c r="J30" s="26">
        <v>1846073785</v>
      </c>
      <c r="K30" s="34"/>
      <c r="L30" s="26">
        <v>35647898570</v>
      </c>
      <c r="M30" s="34"/>
      <c r="N30" s="26">
        <v>10630398665</v>
      </c>
      <c r="O30" s="34"/>
      <c r="P30" s="26">
        <v>0</v>
      </c>
      <c r="Q30" s="34"/>
      <c r="R30" s="26">
        <v>46278297235</v>
      </c>
    </row>
    <row r="31" spans="1:18" ht="21.75" customHeight="1" x14ac:dyDescent="0.2">
      <c r="A31" s="61" t="s">
        <v>131</v>
      </c>
      <c r="B31" s="61"/>
      <c r="D31" s="26">
        <v>56232589116</v>
      </c>
      <c r="E31" s="34"/>
      <c r="F31" s="26">
        <v>0</v>
      </c>
      <c r="G31" s="34"/>
      <c r="H31" s="26">
        <v>0</v>
      </c>
      <c r="I31" s="34"/>
      <c r="J31" s="26">
        <v>56232589116</v>
      </c>
      <c r="K31" s="34"/>
      <c r="L31" s="26">
        <v>682005404080</v>
      </c>
      <c r="M31" s="34"/>
      <c r="N31" s="26">
        <v>-768499999</v>
      </c>
      <c r="O31" s="34"/>
      <c r="P31" s="26">
        <v>0</v>
      </c>
      <c r="Q31" s="34"/>
      <c r="R31" s="26">
        <v>681236904081</v>
      </c>
    </row>
    <row r="32" spans="1:18" ht="21.75" customHeight="1" x14ac:dyDescent="0.2">
      <c r="A32" s="61" t="s">
        <v>140</v>
      </c>
      <c r="B32" s="61"/>
      <c r="D32" s="26">
        <v>11503348740</v>
      </c>
      <c r="E32" s="34"/>
      <c r="F32" s="26">
        <v>-10680189487</v>
      </c>
      <c r="G32" s="34"/>
      <c r="H32" s="26">
        <v>0</v>
      </c>
      <c r="I32" s="34"/>
      <c r="J32" s="26">
        <v>823159253</v>
      </c>
      <c r="K32" s="34"/>
      <c r="L32" s="26">
        <v>133103785545</v>
      </c>
      <c r="M32" s="34"/>
      <c r="N32" s="26">
        <v>-16716686674</v>
      </c>
      <c r="O32" s="34"/>
      <c r="P32" s="26">
        <v>0</v>
      </c>
      <c r="Q32" s="34"/>
      <c r="R32" s="26">
        <v>116387098871</v>
      </c>
    </row>
    <row r="33" spans="1:18" ht="21.75" customHeight="1" x14ac:dyDescent="0.2">
      <c r="A33" s="61" t="s">
        <v>134</v>
      </c>
      <c r="B33" s="61"/>
      <c r="D33" s="26">
        <v>11736443863</v>
      </c>
      <c r="E33" s="34"/>
      <c r="F33" s="26">
        <v>0</v>
      </c>
      <c r="G33" s="34"/>
      <c r="H33" s="26">
        <v>0</v>
      </c>
      <c r="I33" s="34"/>
      <c r="J33" s="26">
        <v>11736443863</v>
      </c>
      <c r="K33" s="34"/>
      <c r="L33" s="26">
        <v>24075913396</v>
      </c>
      <c r="M33" s="34"/>
      <c r="N33" s="26">
        <v>-299249999</v>
      </c>
      <c r="O33" s="34"/>
      <c r="P33" s="26">
        <v>0</v>
      </c>
      <c r="Q33" s="34"/>
      <c r="R33" s="26">
        <v>23776663397</v>
      </c>
    </row>
    <row r="34" spans="1:18" ht="21.75" customHeight="1" x14ac:dyDescent="0.2">
      <c r="A34" s="61" t="s">
        <v>118</v>
      </c>
      <c r="B34" s="61"/>
      <c r="D34" s="26">
        <v>160945929335</v>
      </c>
      <c r="E34" s="34"/>
      <c r="F34" s="26">
        <v>153277609956</v>
      </c>
      <c r="G34" s="34"/>
      <c r="H34" s="26">
        <v>0</v>
      </c>
      <c r="I34" s="34"/>
      <c r="J34" s="26">
        <v>314223539291</v>
      </c>
      <c r="K34" s="34"/>
      <c r="L34" s="26">
        <v>2299620778521</v>
      </c>
      <c r="M34" s="34"/>
      <c r="N34" s="26">
        <v>-235748814694</v>
      </c>
      <c r="O34" s="34"/>
      <c r="P34" s="26">
        <v>0</v>
      </c>
      <c r="Q34" s="34"/>
      <c r="R34" s="26">
        <v>2063871963827</v>
      </c>
    </row>
    <row r="35" spans="1:18" ht="21.75" customHeight="1" x14ac:dyDescent="0.2">
      <c r="A35" s="61" t="s">
        <v>125</v>
      </c>
      <c r="B35" s="61"/>
      <c r="D35" s="26">
        <v>37883062358</v>
      </c>
      <c r="E35" s="34"/>
      <c r="F35" s="26">
        <v>19280530508</v>
      </c>
      <c r="G35" s="34"/>
      <c r="H35" s="26">
        <v>0</v>
      </c>
      <c r="I35" s="34"/>
      <c r="J35" s="26">
        <v>57163592866</v>
      </c>
      <c r="K35" s="34"/>
      <c r="L35" s="26">
        <v>457648390299</v>
      </c>
      <c r="M35" s="34"/>
      <c r="N35" s="26">
        <v>-500249999</v>
      </c>
      <c r="O35" s="34"/>
      <c r="P35" s="26">
        <v>0</v>
      </c>
      <c r="Q35" s="34"/>
      <c r="R35" s="26">
        <v>457148140300</v>
      </c>
    </row>
    <row r="36" spans="1:18" ht="21.75" customHeight="1" x14ac:dyDescent="0.2">
      <c r="A36" s="64" t="s">
        <v>122</v>
      </c>
      <c r="B36" s="64"/>
      <c r="D36" s="27">
        <v>0</v>
      </c>
      <c r="E36" s="34"/>
      <c r="F36" s="27">
        <v>24769516248</v>
      </c>
      <c r="G36" s="34"/>
      <c r="H36" s="27">
        <v>0</v>
      </c>
      <c r="I36" s="34"/>
      <c r="J36" s="27">
        <v>24769516248</v>
      </c>
      <c r="K36" s="34"/>
      <c r="L36" s="27">
        <v>0</v>
      </c>
      <c r="M36" s="34"/>
      <c r="N36" s="27">
        <v>156993371738</v>
      </c>
      <c r="O36" s="34"/>
      <c r="P36" s="27">
        <v>0</v>
      </c>
      <c r="Q36" s="34"/>
      <c r="R36" s="27">
        <v>156993371738</v>
      </c>
    </row>
    <row r="37" spans="1:18" ht="21.75" customHeight="1" x14ac:dyDescent="0.2">
      <c r="A37" s="64" t="s">
        <v>313</v>
      </c>
      <c r="B37" s="64"/>
      <c r="D37" s="26"/>
      <c r="E37" s="34"/>
      <c r="F37" s="26"/>
      <c r="G37" s="34"/>
      <c r="H37" s="26"/>
      <c r="I37" s="34"/>
      <c r="J37" s="26"/>
      <c r="K37" s="34"/>
      <c r="L37" s="26">
        <v>16185807180</v>
      </c>
      <c r="M37" s="34"/>
      <c r="N37" s="26"/>
      <c r="O37" s="34"/>
      <c r="P37" s="26"/>
      <c r="Q37" s="34"/>
      <c r="R37" s="26"/>
    </row>
    <row r="38" spans="1:18" ht="21.75" customHeight="1" thickBot="1" x14ac:dyDescent="0.25">
      <c r="A38" s="63" t="s">
        <v>72</v>
      </c>
      <c r="B38" s="63"/>
      <c r="D38" s="35">
        <v>590560755215</v>
      </c>
      <c r="E38" s="34"/>
      <c r="F38" s="35">
        <v>181291031782</v>
      </c>
      <c r="G38" s="34"/>
      <c r="H38" s="35">
        <v>0</v>
      </c>
      <c r="I38" s="34"/>
      <c r="J38" s="35">
        <v>771851786997</v>
      </c>
      <c r="K38" s="34"/>
      <c r="L38" s="35">
        <f>SUM(L9:L37)</f>
        <v>6619509405273</v>
      </c>
      <c r="M38" s="34"/>
      <c r="N38" s="35">
        <v>-658242201409</v>
      </c>
      <c r="O38" s="34"/>
      <c r="P38" s="35">
        <v>419046973010</v>
      </c>
      <c r="Q38" s="34"/>
      <c r="R38" s="35">
        <f>L38+N38+P38</f>
        <v>6380314176874</v>
      </c>
    </row>
    <row r="39" spans="1:18" ht="13.5" thickTop="1" x14ac:dyDescent="0.2"/>
  </sheetData>
  <mergeCells count="37">
    <mergeCell ref="A33:B33"/>
    <mergeCell ref="A34:B34"/>
    <mergeCell ref="A35:B35"/>
    <mergeCell ref="A36:B36"/>
    <mergeCell ref="A38:B38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7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28B0-7409-4356-A48F-E17DE1F77918}">
  <sheetPr>
    <pageSetUpPr fitToPage="1"/>
  </sheetPr>
  <dimension ref="A1:S62"/>
  <sheetViews>
    <sheetView rightToLeft="1" view="pageBreakPreview" zoomScale="130" zoomScaleNormal="110" zoomScaleSheetLayoutView="130" workbookViewId="0">
      <selection activeCell="A3" sqref="A3:S3"/>
    </sheetView>
  </sheetViews>
  <sheetFormatPr defaultRowHeight="12.75" x14ac:dyDescent="0.2"/>
  <cols>
    <col min="1" max="1" width="9" style="37" bestFit="1" customWidth="1"/>
    <col min="2" max="2" width="21.85546875" style="37" customWidth="1"/>
    <col min="3" max="3" width="1.28515625" style="37" customWidth="1"/>
    <col min="4" max="4" width="12" style="37" bestFit="1" customWidth="1"/>
    <col min="5" max="5" width="1.28515625" style="37" customWidth="1"/>
    <col min="6" max="6" width="31.5703125" style="37" bestFit="1" customWidth="1"/>
    <col min="7" max="7" width="1.28515625" style="37" customWidth="1"/>
    <col min="8" max="8" width="12.7109375" style="37" bestFit="1" customWidth="1"/>
    <col min="9" max="9" width="1.28515625" style="37" customWidth="1"/>
    <col min="10" max="10" width="20.140625" style="37" bestFit="1" customWidth="1"/>
    <col min="11" max="11" width="1" style="37" customWidth="1"/>
    <col min="12" max="12" width="1.28515625" style="37" customWidth="1"/>
    <col min="13" max="13" width="35.85546875" style="37" customWidth="1"/>
    <col min="14" max="14" width="1.28515625" style="37" customWidth="1"/>
    <col min="15" max="15" width="25.5703125" style="37" bestFit="1" customWidth="1"/>
    <col min="16" max="16" width="1.28515625" style="37" customWidth="1"/>
    <col min="17" max="17" width="9.7109375" style="37" bestFit="1" customWidth="1"/>
    <col min="18" max="18" width="1.28515625" style="37" customWidth="1"/>
    <col min="19" max="19" width="30.140625" style="37" customWidth="1"/>
    <col min="20" max="20" width="0.28515625" style="37" customWidth="1"/>
    <col min="21" max="16384" width="9.140625" style="37"/>
  </cols>
  <sheetData>
    <row r="1" spans="1:19" ht="29.1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19" ht="21.75" customHeight="1" x14ac:dyDescent="0.2">
      <c r="A2" s="73" t="s">
        <v>192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ht="21.75" customHeight="1" x14ac:dyDescent="0.2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19" ht="14.45" customHeight="1" x14ac:dyDescent="0.2"/>
    <row r="5" spans="1:19" ht="23.25" customHeight="1" x14ac:dyDescent="0.2">
      <c r="A5" s="38" t="s">
        <v>241</v>
      </c>
      <c r="B5" s="74" t="s">
        <v>242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6" spans="1:19" ht="29.1" customHeight="1" x14ac:dyDescent="0.2">
      <c r="M6" s="75" t="s">
        <v>243</v>
      </c>
      <c r="S6" s="76" t="s">
        <v>244</v>
      </c>
    </row>
    <row r="7" spans="1:19" ht="14.45" customHeight="1" x14ac:dyDescent="0.2">
      <c r="A7" s="77" t="s">
        <v>245</v>
      </c>
      <c r="B7" s="77"/>
      <c r="D7" s="39" t="s">
        <v>246</v>
      </c>
      <c r="F7" s="39" t="s">
        <v>247</v>
      </c>
      <c r="H7" s="39" t="s">
        <v>85</v>
      </c>
      <c r="J7" s="39" t="s">
        <v>248</v>
      </c>
      <c r="K7" s="40"/>
      <c r="M7" s="76"/>
      <c r="O7" s="41" t="s">
        <v>325</v>
      </c>
      <c r="Q7" s="39" t="s">
        <v>249</v>
      </c>
      <c r="S7" s="76"/>
    </row>
    <row r="8" spans="1:19" ht="21" x14ac:dyDescent="0.2">
      <c r="A8" s="72" t="s">
        <v>326</v>
      </c>
      <c r="B8" s="72"/>
      <c r="D8" s="43" t="s">
        <v>250</v>
      </c>
      <c r="F8" s="42" t="s">
        <v>327</v>
      </c>
      <c r="H8" s="44">
        <v>5515000</v>
      </c>
      <c r="J8" s="45">
        <f t="shared" ref="J8:J15" si="0">H8*1000000</f>
        <v>5515000000000</v>
      </c>
      <c r="M8" s="45">
        <v>996159434293</v>
      </c>
      <c r="O8" s="46" t="s">
        <v>339</v>
      </c>
      <c r="Q8" s="47">
        <v>0.19</v>
      </c>
      <c r="S8" s="48">
        <v>0.36120000000000002</v>
      </c>
    </row>
    <row r="9" spans="1:19" ht="21" x14ac:dyDescent="0.2">
      <c r="A9" s="71" t="s">
        <v>326</v>
      </c>
      <c r="B9" s="71"/>
      <c r="D9" s="49" t="s">
        <v>250</v>
      </c>
      <c r="F9" s="40" t="s">
        <v>328</v>
      </c>
      <c r="H9" s="45">
        <v>100000</v>
      </c>
      <c r="J9" s="45">
        <f t="shared" si="0"/>
        <v>100000000000</v>
      </c>
      <c r="M9" s="45">
        <v>3835800039</v>
      </c>
      <c r="O9" s="46" t="s">
        <v>329</v>
      </c>
      <c r="Q9" s="47">
        <v>0.18</v>
      </c>
      <c r="S9" s="48">
        <v>0.33</v>
      </c>
    </row>
    <row r="10" spans="1:19" ht="21" x14ac:dyDescent="0.2">
      <c r="A10" s="71" t="s">
        <v>326</v>
      </c>
      <c r="B10" s="71"/>
      <c r="D10" s="49" t="s">
        <v>250</v>
      </c>
      <c r="F10" s="40" t="s">
        <v>330</v>
      </c>
      <c r="H10" s="45">
        <v>1380000</v>
      </c>
      <c r="J10" s="45">
        <f t="shared" si="0"/>
        <v>1380000000000</v>
      </c>
      <c r="M10" s="45">
        <v>195531330502</v>
      </c>
      <c r="O10" s="46" t="s">
        <v>339</v>
      </c>
      <c r="Q10" s="47">
        <v>0.19</v>
      </c>
      <c r="S10" s="48">
        <v>0.36</v>
      </c>
    </row>
    <row r="11" spans="1:19" ht="21" x14ac:dyDescent="0.2">
      <c r="A11" s="71" t="s">
        <v>326</v>
      </c>
      <c r="B11" s="71"/>
      <c r="D11" s="49" t="s">
        <v>250</v>
      </c>
      <c r="F11" s="40" t="s">
        <v>131</v>
      </c>
      <c r="H11" s="45">
        <v>2120000</v>
      </c>
      <c r="J11" s="45">
        <f t="shared" si="0"/>
        <v>2120000000000</v>
      </c>
      <c r="M11" s="45">
        <v>195114496334</v>
      </c>
      <c r="O11" s="46" t="s">
        <v>339</v>
      </c>
      <c r="Q11" s="47">
        <v>0.23</v>
      </c>
      <c r="S11" s="48">
        <v>0.36</v>
      </c>
    </row>
    <row r="12" spans="1:19" ht="21" x14ac:dyDescent="0.2">
      <c r="A12" s="71" t="s">
        <v>326</v>
      </c>
      <c r="B12" s="71"/>
      <c r="D12" s="49" t="s">
        <v>250</v>
      </c>
      <c r="F12" s="40" t="s">
        <v>164</v>
      </c>
      <c r="H12" s="45">
        <v>150000</v>
      </c>
      <c r="J12" s="45">
        <f t="shared" si="0"/>
        <v>150000000000</v>
      </c>
      <c r="M12" s="45">
        <v>16465200000</v>
      </c>
      <c r="O12" s="46" t="s">
        <v>339</v>
      </c>
      <c r="Q12" s="47">
        <v>0.34</v>
      </c>
      <c r="S12" s="48">
        <v>0.38</v>
      </c>
    </row>
    <row r="13" spans="1:19" ht="21" x14ac:dyDescent="0.2">
      <c r="A13" s="71" t="s">
        <v>326</v>
      </c>
      <c r="B13" s="71"/>
      <c r="D13" s="49" t="s">
        <v>250</v>
      </c>
      <c r="F13" s="40" t="s">
        <v>331</v>
      </c>
      <c r="H13" s="45">
        <v>1549999</v>
      </c>
      <c r="J13" s="45">
        <f t="shared" si="0"/>
        <v>1549999000000</v>
      </c>
      <c r="M13" s="45">
        <v>89427625547</v>
      </c>
      <c r="O13" s="46" t="s">
        <v>343</v>
      </c>
      <c r="Q13" s="47">
        <v>0.23</v>
      </c>
      <c r="S13" s="48">
        <v>0.41</v>
      </c>
    </row>
    <row r="14" spans="1:19" ht="21" x14ac:dyDescent="0.2">
      <c r="A14" s="71" t="s">
        <v>326</v>
      </c>
      <c r="B14" s="71"/>
      <c r="D14" s="49" t="s">
        <v>250</v>
      </c>
      <c r="F14" s="40" t="s">
        <v>128</v>
      </c>
      <c r="H14" s="45">
        <f>1300000-3000</f>
        <v>1297000</v>
      </c>
      <c r="J14" s="45">
        <f t="shared" si="0"/>
        <v>1297000000000</v>
      </c>
      <c r="M14" s="45">
        <v>57173032098</v>
      </c>
      <c r="O14" s="46" t="s">
        <v>344</v>
      </c>
      <c r="Q14" s="47">
        <v>0.23</v>
      </c>
      <c r="S14" s="48">
        <v>0.38</v>
      </c>
    </row>
    <row r="15" spans="1:19" ht="21" x14ac:dyDescent="0.2">
      <c r="A15" s="71" t="s">
        <v>326</v>
      </c>
      <c r="B15" s="71"/>
      <c r="D15" s="49" t="s">
        <v>250</v>
      </c>
      <c r="F15" s="40" t="s">
        <v>332</v>
      </c>
      <c r="H15" s="45">
        <v>1500000</v>
      </c>
      <c r="J15" s="45">
        <f t="shared" si="0"/>
        <v>1500000000000</v>
      </c>
      <c r="M15" s="45">
        <v>77624453504</v>
      </c>
      <c r="O15" s="46" t="s">
        <v>345</v>
      </c>
      <c r="Q15" s="47">
        <v>0.23</v>
      </c>
      <c r="S15" s="48">
        <v>0.41</v>
      </c>
    </row>
    <row r="16" spans="1:19" ht="21" x14ac:dyDescent="0.2">
      <c r="A16" s="71" t="s">
        <v>333</v>
      </c>
      <c r="B16" s="71"/>
      <c r="D16" s="40" t="s">
        <v>89</v>
      </c>
      <c r="F16" s="40" t="s">
        <v>334</v>
      </c>
      <c r="H16" s="45">
        <v>1950000</v>
      </c>
      <c r="J16" s="45">
        <f>H16*1000000</f>
        <v>1950000000000</v>
      </c>
      <c r="M16" s="45">
        <v>244968750000</v>
      </c>
      <c r="O16" s="46" t="s">
        <v>346</v>
      </c>
      <c r="Q16" s="47">
        <v>0.23</v>
      </c>
      <c r="S16" s="48">
        <v>0.36799999999999999</v>
      </c>
    </row>
    <row r="17" spans="1:19" ht="21" x14ac:dyDescent="0.2">
      <c r="A17" s="71" t="s">
        <v>335</v>
      </c>
      <c r="B17" s="71"/>
      <c r="D17" s="40" t="s">
        <v>89</v>
      </c>
      <c r="F17" s="40" t="s">
        <v>336</v>
      </c>
      <c r="H17" s="45">
        <v>282167044</v>
      </c>
      <c r="J17" s="45">
        <v>500150239830</v>
      </c>
      <c r="M17" s="45">
        <v>16185807180</v>
      </c>
      <c r="O17" s="46" t="s">
        <v>347</v>
      </c>
      <c r="Q17" s="47" t="s">
        <v>89</v>
      </c>
      <c r="S17" s="48">
        <v>0.38700000000000001</v>
      </c>
    </row>
    <row r="18" spans="1:19" ht="21" x14ac:dyDescent="0.2">
      <c r="A18" s="71" t="s">
        <v>337</v>
      </c>
      <c r="B18" s="71"/>
      <c r="D18" s="40" t="s">
        <v>89</v>
      </c>
      <c r="F18" s="40" t="s">
        <v>338</v>
      </c>
      <c r="H18" s="45">
        <v>2706888</v>
      </c>
      <c r="J18" s="45">
        <v>2500000550160</v>
      </c>
      <c r="M18" s="45">
        <v>261603860306</v>
      </c>
      <c r="O18" s="46" t="s">
        <v>348</v>
      </c>
      <c r="Q18" s="47">
        <v>0.23</v>
      </c>
      <c r="S18" s="50">
        <v>0.38179999999999997</v>
      </c>
    </row>
    <row r="19" spans="1:19" ht="21" x14ac:dyDescent="0.2">
      <c r="A19" s="71" t="s">
        <v>341</v>
      </c>
      <c r="B19" s="71"/>
      <c r="D19" s="40" t="s">
        <v>89</v>
      </c>
      <c r="F19" s="40" t="s">
        <v>340</v>
      </c>
      <c r="H19" s="45">
        <v>2137500</v>
      </c>
      <c r="J19" s="45">
        <v>2000272500000</v>
      </c>
      <c r="M19" s="45">
        <v>309296250000</v>
      </c>
      <c r="O19" s="46" t="s">
        <v>342</v>
      </c>
      <c r="Q19" s="48">
        <v>0.23</v>
      </c>
      <c r="S19" s="50">
        <v>0.39900000000000002</v>
      </c>
    </row>
    <row r="20" spans="1:19" ht="21.75" thickBot="1" x14ac:dyDescent="0.25">
      <c r="A20" s="40"/>
      <c r="B20" s="40"/>
      <c r="D20" s="40"/>
      <c r="F20" s="40"/>
      <c r="H20" s="45"/>
      <c r="J20" s="51">
        <f>SUM(J8:J19)</f>
        <v>20562422289990</v>
      </c>
      <c r="M20" s="51">
        <f>SUM(M8:M19)</f>
        <v>2463386039803</v>
      </c>
      <c r="Q20" s="47"/>
      <c r="S20" s="47"/>
    </row>
    <row r="21" spans="1:19" ht="14.45" customHeight="1" thickTop="1" x14ac:dyDescent="0.2">
      <c r="A21" s="40"/>
      <c r="B21" s="40"/>
      <c r="D21" s="40"/>
      <c r="F21" s="40"/>
      <c r="H21" s="45"/>
      <c r="J21" s="45"/>
      <c r="M21" s="45"/>
      <c r="Q21" s="47"/>
      <c r="S21" s="47"/>
    </row>
    <row r="22" spans="1:19" ht="14.45" customHeight="1" x14ac:dyDescent="0.2">
      <c r="A22" s="40"/>
      <c r="B22" s="40"/>
      <c r="D22" s="40"/>
      <c r="F22" s="40"/>
      <c r="H22" s="45"/>
      <c r="J22" s="45"/>
      <c r="M22" s="45"/>
      <c r="Q22" s="52"/>
      <c r="S22" s="47"/>
    </row>
    <row r="23" spans="1:19" ht="14.45" customHeight="1" x14ac:dyDescent="0.2">
      <c r="A23" s="40"/>
      <c r="B23" s="40"/>
      <c r="D23" s="40"/>
      <c r="F23" s="40"/>
      <c r="H23" s="45"/>
      <c r="J23" s="45"/>
      <c r="M23" s="45"/>
      <c r="Q23" s="52"/>
      <c r="S23" s="47"/>
    </row>
    <row r="24" spans="1:19" ht="14.45" customHeight="1" x14ac:dyDescent="0.2">
      <c r="A24" s="40"/>
      <c r="B24" s="40"/>
      <c r="D24" s="40"/>
      <c r="F24" s="40"/>
      <c r="H24" s="45"/>
      <c r="J24" s="45"/>
      <c r="M24" s="45"/>
      <c r="Q24" s="53">
        <f>M24/31</f>
        <v>0</v>
      </c>
      <c r="S24" s="47"/>
    </row>
    <row r="25" spans="1:19" ht="14.45" customHeight="1" x14ac:dyDescent="0.2">
      <c r="A25" s="40"/>
      <c r="B25" s="40"/>
      <c r="D25" s="40"/>
      <c r="F25" s="40"/>
      <c r="H25" s="45"/>
      <c r="J25" s="45"/>
      <c r="M25" s="45"/>
      <c r="Q25" s="47"/>
      <c r="S25" s="47"/>
    </row>
    <row r="26" spans="1:19" ht="14.45" customHeight="1" x14ac:dyDescent="0.2">
      <c r="A26" s="40"/>
      <c r="B26" s="40"/>
      <c r="D26" s="40"/>
      <c r="F26" s="40"/>
      <c r="H26" s="45"/>
      <c r="J26" s="45"/>
      <c r="M26" s="45"/>
      <c r="Q26" s="47"/>
      <c r="S26" s="47"/>
    </row>
    <row r="27" spans="1:19" ht="14.45" customHeight="1" x14ac:dyDescent="0.2"/>
    <row r="28" spans="1:19" ht="14.45" customHeight="1" x14ac:dyDescent="0.2"/>
    <row r="29" spans="1:19" ht="14.45" customHeight="1" x14ac:dyDescent="0.2"/>
    <row r="30" spans="1:19" ht="14.45" customHeight="1" x14ac:dyDescent="0.2"/>
    <row r="31" spans="1:19" ht="14.45" customHeight="1" x14ac:dyDescent="0.2"/>
    <row r="32" spans="1:19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</sheetData>
  <mergeCells count="19">
    <mergeCell ref="A1:S1"/>
    <mergeCell ref="A2:S2"/>
    <mergeCell ref="A3:S3"/>
    <mergeCell ref="B5:S5"/>
    <mergeCell ref="M6:M7"/>
    <mergeCell ref="S6:S7"/>
    <mergeCell ref="A7:B7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honeticPr fontId="8" type="noConversion"/>
  <pageMargins left="0.39" right="0.39" top="0.39" bottom="0.39" header="0" footer="0"/>
  <pageSetup scale="6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79998168889431442"/>
    <pageSetUpPr fitToPage="1"/>
  </sheetPr>
  <dimension ref="A1:J19"/>
  <sheetViews>
    <sheetView rightToLeft="1" topLeftCell="A5" workbookViewId="0">
      <selection activeCell="H17" sqref="H17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1.75" customHeight="1" x14ac:dyDescent="0.2">
      <c r="A2" s="54" t="s">
        <v>192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4.45" customHeight="1" x14ac:dyDescent="0.2"/>
    <row r="5" spans="1:10" ht="14.45" customHeight="1" x14ac:dyDescent="0.2">
      <c r="A5" s="1" t="s">
        <v>251</v>
      </c>
      <c r="B5" s="56" t="s">
        <v>252</v>
      </c>
      <c r="C5" s="56"/>
      <c r="D5" s="56"/>
      <c r="E5" s="56"/>
      <c r="F5" s="56"/>
      <c r="G5" s="56"/>
      <c r="H5" s="56"/>
      <c r="I5" s="56"/>
      <c r="J5" s="56"/>
    </row>
    <row r="6" spans="1:10" ht="14.45" customHeight="1" x14ac:dyDescent="0.2">
      <c r="D6" s="57" t="s">
        <v>211</v>
      </c>
      <c r="E6" s="57"/>
      <c r="F6" s="57"/>
      <c r="H6" s="57" t="s">
        <v>212</v>
      </c>
      <c r="I6" s="57"/>
      <c r="J6" s="57"/>
    </row>
    <row r="7" spans="1:10" ht="36.4" customHeight="1" x14ac:dyDescent="0.2">
      <c r="A7" s="57" t="s">
        <v>253</v>
      </c>
      <c r="B7" s="57"/>
      <c r="D7" s="19" t="s">
        <v>254</v>
      </c>
      <c r="E7" s="3"/>
      <c r="F7" s="19" t="s">
        <v>255</v>
      </c>
      <c r="H7" s="19" t="s">
        <v>254</v>
      </c>
      <c r="I7" s="3"/>
      <c r="J7" s="19" t="s">
        <v>255</v>
      </c>
    </row>
    <row r="8" spans="1:10" ht="21.75" customHeight="1" x14ac:dyDescent="0.2">
      <c r="A8" s="59" t="s">
        <v>314</v>
      </c>
      <c r="B8" s="59"/>
      <c r="D8" s="6">
        <v>0</v>
      </c>
      <c r="F8" s="33">
        <f t="shared" ref="F8:F17" si="0">D8/$D$18</f>
        <v>0</v>
      </c>
      <c r="H8" s="6">
        <v>66182</v>
      </c>
      <c r="J8" s="33">
        <f t="shared" ref="J8:J17" si="1">H8/$H$18</f>
        <v>1.8958611772409099E-8</v>
      </c>
    </row>
    <row r="9" spans="1:10" ht="21.75" customHeight="1" x14ac:dyDescent="0.2">
      <c r="A9" s="61" t="s">
        <v>315</v>
      </c>
      <c r="B9" s="61"/>
      <c r="D9" s="9">
        <v>59245906402</v>
      </c>
      <c r="F9" s="30">
        <f t="shared" si="0"/>
        <v>0.19889700463935314</v>
      </c>
      <c r="H9" s="9">
        <f>'سود سپرده بانکی'!M9</f>
        <v>819630364142</v>
      </c>
      <c r="J9" s="30">
        <f t="shared" si="1"/>
        <v>0.23479275136209962</v>
      </c>
    </row>
    <row r="10" spans="1:10" ht="21.75" customHeight="1" x14ac:dyDescent="0.2">
      <c r="A10" s="61" t="s">
        <v>316</v>
      </c>
      <c r="B10" s="61"/>
      <c r="D10" s="9">
        <v>71631547819</v>
      </c>
      <c r="F10" s="30">
        <f t="shared" si="0"/>
        <v>0.24047737918309131</v>
      </c>
      <c r="H10" s="9">
        <f>'سود سپرده بانکی'!M10</f>
        <v>1164534246581</v>
      </c>
      <c r="J10" s="30">
        <f t="shared" si="1"/>
        <v>0.33359452232637432</v>
      </c>
    </row>
    <row r="11" spans="1:10" ht="21.75" customHeight="1" x14ac:dyDescent="0.2">
      <c r="A11" s="61" t="s">
        <v>304</v>
      </c>
      <c r="B11" s="61"/>
      <c r="D11" s="9">
        <v>1497162</v>
      </c>
      <c r="F11" s="30">
        <f t="shared" si="0"/>
        <v>5.0261875519185383E-6</v>
      </c>
      <c r="H11" s="9">
        <v>18214078</v>
      </c>
      <c r="J11" s="30">
        <f t="shared" si="1"/>
        <v>5.2176367228910819E-6</v>
      </c>
    </row>
    <row r="12" spans="1:10" ht="21.75" customHeight="1" x14ac:dyDescent="0.2">
      <c r="A12" s="61" t="s">
        <v>317</v>
      </c>
      <c r="B12" s="61"/>
      <c r="D12" s="9">
        <v>46404392494</v>
      </c>
      <c r="F12" s="30">
        <f t="shared" si="0"/>
        <v>0.1557862007636347</v>
      </c>
      <c r="H12" s="9">
        <f>'سود سپرده بانکی'!M12</f>
        <v>147117159820</v>
      </c>
      <c r="J12" s="30">
        <f t="shared" si="1"/>
        <v>4.2143439577027632E-2</v>
      </c>
    </row>
    <row r="13" spans="1:10" ht="21.75" customHeight="1" x14ac:dyDescent="0.2">
      <c r="A13" s="61" t="s">
        <v>318</v>
      </c>
      <c r="B13" s="61"/>
      <c r="D13" s="9">
        <v>226663</v>
      </c>
      <c r="F13" s="30">
        <f t="shared" si="0"/>
        <v>7.6094019824208182E-7</v>
      </c>
      <c r="H13" s="9">
        <v>15372300</v>
      </c>
      <c r="J13" s="30">
        <f t="shared" si="1"/>
        <v>4.4035760138557978E-6</v>
      </c>
    </row>
    <row r="14" spans="1:10" ht="21.75" customHeight="1" x14ac:dyDescent="0.2">
      <c r="A14" s="61" t="s">
        <v>319</v>
      </c>
      <c r="B14" s="61"/>
      <c r="D14" s="9">
        <v>0</v>
      </c>
      <c r="F14" s="30">
        <f t="shared" si="0"/>
        <v>0</v>
      </c>
      <c r="H14" s="9">
        <v>1299</v>
      </c>
      <c r="J14" s="30">
        <f t="shared" si="1"/>
        <v>3.7211381784109606E-10</v>
      </c>
    </row>
    <row r="15" spans="1:10" ht="21.75" customHeight="1" x14ac:dyDescent="0.2">
      <c r="A15" s="61" t="s">
        <v>307</v>
      </c>
      <c r="B15" s="61"/>
      <c r="D15" s="9">
        <v>120588700888</v>
      </c>
      <c r="F15" s="30">
        <f t="shared" si="0"/>
        <v>0.40483356330530268</v>
      </c>
      <c r="H15" s="9">
        <f>'سود سپرده بانکی'!M15</f>
        <v>1306102537149</v>
      </c>
      <c r="J15" s="30">
        <f t="shared" si="1"/>
        <v>0.37414842308734131</v>
      </c>
    </row>
    <row r="16" spans="1:10" ht="21.75" customHeight="1" x14ac:dyDescent="0.2">
      <c r="A16" s="61" t="s">
        <v>308</v>
      </c>
      <c r="B16" s="61"/>
      <c r="D16" s="9">
        <v>10233</v>
      </c>
      <c r="F16" s="30">
        <f t="shared" si="0"/>
        <v>3.4353648582305993E-8</v>
      </c>
      <c r="H16" s="9">
        <f>'سود سپرده بانکی'!M16</f>
        <v>32398939664</v>
      </c>
      <c r="J16" s="30">
        <f t="shared" si="1"/>
        <v>9.2810570688024313E-3</v>
      </c>
    </row>
    <row r="17" spans="1:10" ht="21.75" customHeight="1" x14ac:dyDescent="0.2">
      <c r="A17" s="61" t="s">
        <v>310</v>
      </c>
      <c r="B17" s="61"/>
      <c r="D17" s="9">
        <v>9123</v>
      </c>
      <c r="F17" s="30">
        <f t="shared" si="0"/>
        <v>3.0627219389854154E-8</v>
      </c>
      <c r="H17" s="9">
        <v>21050510096</v>
      </c>
      <c r="J17" s="30">
        <f t="shared" si="1"/>
        <v>6.0301660348923E-3</v>
      </c>
    </row>
    <row r="18" spans="1:10" ht="21.75" customHeight="1" thickBot="1" x14ac:dyDescent="0.25">
      <c r="A18" s="63" t="s">
        <v>72</v>
      </c>
      <c r="B18" s="63"/>
      <c r="D18" s="16">
        <f>SUM(D8:D17)</f>
        <v>297872290784</v>
      </c>
      <c r="F18" s="36">
        <f>SUM(F8:F17)</f>
        <v>1</v>
      </c>
      <c r="H18" s="16">
        <f>SUM(H8:H17)</f>
        <v>3490867411311</v>
      </c>
      <c r="J18" s="36">
        <f>SUM(J8:J17)</f>
        <v>0.99999999999999978</v>
      </c>
    </row>
    <row r="19" spans="1:10" ht="13.5" thickTop="1" x14ac:dyDescent="0.2"/>
  </sheetData>
  <autoFilter ref="A7:J18" xr:uid="{00000000-0001-0000-0C00-000000000000}">
    <filterColumn colId="0" showButton="0"/>
  </autoFilter>
  <mergeCells count="18">
    <mergeCell ref="A17:B17"/>
    <mergeCell ref="A18:B18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79998168889431442"/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4" t="s">
        <v>0</v>
      </c>
      <c r="B1" s="54"/>
      <c r="C1" s="54"/>
      <c r="D1" s="54"/>
      <c r="E1" s="54"/>
      <c r="F1" s="54"/>
    </row>
    <row r="2" spans="1:6" ht="21.75" customHeight="1" x14ac:dyDescent="0.2">
      <c r="A2" s="54" t="s">
        <v>192</v>
      </c>
      <c r="B2" s="54"/>
      <c r="C2" s="54"/>
      <c r="D2" s="54"/>
      <c r="E2" s="54"/>
      <c r="F2" s="54"/>
    </row>
    <row r="3" spans="1:6" ht="21.75" customHeight="1" x14ac:dyDescent="0.2">
      <c r="A3" s="54" t="s">
        <v>2</v>
      </c>
      <c r="B3" s="54"/>
      <c r="C3" s="54"/>
      <c r="D3" s="54"/>
      <c r="E3" s="54"/>
      <c r="F3" s="54"/>
    </row>
    <row r="4" spans="1:6" ht="14.45" customHeight="1" x14ac:dyDescent="0.2"/>
    <row r="5" spans="1:6" ht="29.1" customHeight="1" x14ac:dyDescent="0.2">
      <c r="A5" s="1" t="s">
        <v>256</v>
      </c>
      <c r="B5" s="56" t="s">
        <v>207</v>
      </c>
      <c r="C5" s="56"/>
      <c r="D5" s="56"/>
      <c r="E5" s="56"/>
      <c r="F5" s="56"/>
    </row>
    <row r="6" spans="1:6" ht="14.45" customHeight="1" x14ac:dyDescent="0.2">
      <c r="D6" s="2" t="s">
        <v>211</v>
      </c>
      <c r="F6" s="2" t="s">
        <v>9</v>
      </c>
    </row>
    <row r="7" spans="1:6" ht="14.45" customHeight="1" x14ac:dyDescent="0.2">
      <c r="A7" s="57" t="s">
        <v>207</v>
      </c>
      <c r="B7" s="57"/>
      <c r="D7" s="4" t="s">
        <v>188</v>
      </c>
      <c r="F7" s="4" t="s">
        <v>188</v>
      </c>
    </row>
    <row r="8" spans="1:6" ht="21.75" customHeight="1" x14ac:dyDescent="0.2">
      <c r="A8" s="59" t="s">
        <v>207</v>
      </c>
      <c r="B8" s="59"/>
      <c r="D8" s="6">
        <v>0</v>
      </c>
      <c r="F8" s="6">
        <v>2608137822</v>
      </c>
    </row>
    <row r="9" spans="1:6" ht="21.75" customHeight="1" x14ac:dyDescent="0.2">
      <c r="A9" s="61" t="s">
        <v>257</v>
      </c>
      <c r="B9" s="61"/>
      <c r="D9" s="9">
        <v>0</v>
      </c>
      <c r="F9" s="9">
        <v>700660908</v>
      </c>
    </row>
    <row r="10" spans="1:6" ht="21.75" customHeight="1" x14ac:dyDescent="0.2">
      <c r="A10" s="64" t="s">
        <v>258</v>
      </c>
      <c r="B10" s="64"/>
      <c r="D10" s="13">
        <v>0</v>
      </c>
      <c r="F10" s="13">
        <v>916649512</v>
      </c>
    </row>
    <row r="11" spans="1:6" ht="21.75" customHeight="1" x14ac:dyDescent="0.2">
      <c r="A11" s="63" t="s">
        <v>72</v>
      </c>
      <c r="B11" s="63"/>
      <c r="D11" s="16">
        <v>0</v>
      </c>
      <c r="F11" s="16">
        <v>4225448242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79998168889431442"/>
    <pageSetUpPr fitToPage="1"/>
  </sheetPr>
  <dimension ref="A1:S29"/>
  <sheetViews>
    <sheetView rightToLeft="1" view="pageBreakPreview" topLeftCell="A16" zoomScale="85" zoomScaleNormal="100" zoomScaleSheetLayoutView="85" workbookViewId="0">
      <selection activeCell="O29" sqref="O29"/>
    </sheetView>
  </sheetViews>
  <sheetFormatPr defaultRowHeight="12.75" x14ac:dyDescent="0.2"/>
  <cols>
    <col min="1" max="1" width="21.28515625" bestFit="1" customWidth="1"/>
    <col min="2" max="2" width="1.28515625" customWidth="1"/>
    <col min="3" max="3" width="18.28515625" bestFit="1" customWidth="1"/>
    <col min="4" max="4" width="1.28515625" customWidth="1"/>
    <col min="5" max="5" width="29.7109375" bestFit="1" customWidth="1"/>
    <col min="6" max="6" width="1.28515625" customWidth="1"/>
    <col min="7" max="7" width="19.85546875" bestFit="1" customWidth="1"/>
    <col min="8" max="8" width="1.28515625" customWidth="1"/>
    <col min="9" max="9" width="19.7109375" bestFit="1" customWidth="1"/>
    <col min="10" max="10" width="1.28515625" customWidth="1"/>
    <col min="11" max="11" width="13.42578125" bestFit="1" customWidth="1"/>
    <col min="12" max="12" width="1.28515625" customWidth="1"/>
    <col min="13" max="13" width="20.85546875" bestFit="1" customWidth="1"/>
    <col min="14" max="14" width="1.28515625" customWidth="1"/>
    <col min="15" max="15" width="19.7109375" bestFit="1" customWidth="1"/>
    <col min="16" max="16" width="1.28515625" customWidth="1"/>
    <col min="17" max="17" width="15.140625" bestFit="1" customWidth="1"/>
    <col min="18" max="18" width="1.28515625" customWidth="1"/>
    <col min="19" max="19" width="20.85546875" bestFit="1" customWidth="1"/>
    <col min="20" max="20" width="0.28515625" customWidth="1"/>
  </cols>
  <sheetData>
    <row r="1" spans="1:19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19" ht="21.75" customHeight="1" x14ac:dyDescent="0.2">
      <c r="A2" s="54" t="s">
        <v>192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ht="14.45" customHeight="1" x14ac:dyDescent="0.2"/>
    <row r="5" spans="1:19" ht="14.45" customHeight="1" x14ac:dyDescent="0.2">
      <c r="A5" s="56" t="s">
        <v>214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14.45" customHeight="1" x14ac:dyDescent="0.2">
      <c r="A6" s="57" t="s">
        <v>74</v>
      </c>
      <c r="C6" s="57" t="s">
        <v>259</v>
      </c>
      <c r="D6" s="57"/>
      <c r="E6" s="57"/>
      <c r="F6" s="57"/>
      <c r="G6" s="57"/>
      <c r="I6" s="57" t="s">
        <v>211</v>
      </c>
      <c r="J6" s="57"/>
      <c r="K6" s="57"/>
      <c r="L6" s="57"/>
      <c r="M6" s="57"/>
      <c r="O6" s="57" t="s">
        <v>212</v>
      </c>
      <c r="P6" s="57"/>
      <c r="Q6" s="57"/>
      <c r="R6" s="57"/>
      <c r="S6" s="57"/>
    </row>
    <row r="7" spans="1:19" ht="29.1" customHeight="1" x14ac:dyDescent="0.2">
      <c r="A7" s="57"/>
      <c r="C7" s="19" t="s">
        <v>260</v>
      </c>
      <c r="D7" s="3"/>
      <c r="E7" s="19" t="s">
        <v>261</v>
      </c>
      <c r="F7" s="3"/>
      <c r="G7" s="19" t="s">
        <v>262</v>
      </c>
      <c r="I7" s="19" t="s">
        <v>263</v>
      </c>
      <c r="J7" s="3"/>
      <c r="K7" s="19" t="s">
        <v>264</v>
      </c>
      <c r="L7" s="3"/>
      <c r="M7" s="19" t="s">
        <v>265</v>
      </c>
      <c r="O7" s="19" t="s">
        <v>263</v>
      </c>
      <c r="P7" s="3"/>
      <c r="Q7" s="19" t="s">
        <v>264</v>
      </c>
      <c r="R7" s="3"/>
      <c r="S7" s="19" t="s">
        <v>265</v>
      </c>
    </row>
    <row r="8" spans="1:19" ht="21.75" customHeight="1" x14ac:dyDescent="0.2">
      <c r="A8" s="5" t="s">
        <v>21</v>
      </c>
      <c r="C8" s="5" t="s">
        <v>266</v>
      </c>
      <c r="E8" s="6">
        <v>75112336</v>
      </c>
      <c r="G8" s="6">
        <v>70</v>
      </c>
      <c r="I8" s="6">
        <v>0</v>
      </c>
      <c r="K8" s="6">
        <v>0</v>
      </c>
      <c r="M8" s="6">
        <v>0</v>
      </c>
      <c r="O8" s="6">
        <v>5257863520</v>
      </c>
      <c r="Q8" s="6">
        <v>0</v>
      </c>
      <c r="S8" s="6">
        <v>5257863520</v>
      </c>
    </row>
    <row r="9" spans="1:19" ht="21.75" customHeight="1" x14ac:dyDescent="0.2">
      <c r="A9" s="8" t="s">
        <v>45</v>
      </c>
      <c r="C9" s="8" t="s">
        <v>267</v>
      </c>
      <c r="E9" s="9">
        <v>4400000</v>
      </c>
      <c r="G9" s="9">
        <v>1500</v>
      </c>
      <c r="I9" s="9">
        <v>6600000000</v>
      </c>
      <c r="K9" s="9">
        <v>0</v>
      </c>
      <c r="M9" s="9">
        <v>6600000000</v>
      </c>
      <c r="O9" s="9">
        <v>6600000000</v>
      </c>
      <c r="Q9" s="9">
        <v>0</v>
      </c>
      <c r="S9" s="9">
        <v>6600000000</v>
      </c>
    </row>
    <row r="10" spans="1:19" ht="21.75" customHeight="1" x14ac:dyDescent="0.2">
      <c r="A10" s="8" t="s">
        <v>70</v>
      </c>
      <c r="C10" s="8" t="s">
        <v>156</v>
      </c>
      <c r="E10" s="9">
        <v>25128398</v>
      </c>
      <c r="G10" s="9">
        <v>370</v>
      </c>
      <c r="I10" s="9">
        <v>0</v>
      </c>
      <c r="K10" s="9">
        <v>0</v>
      </c>
      <c r="M10" s="9">
        <v>0</v>
      </c>
      <c r="O10" s="9">
        <v>9297507260</v>
      </c>
      <c r="Q10" s="9">
        <v>0</v>
      </c>
      <c r="S10" s="9">
        <v>9297507260</v>
      </c>
    </row>
    <row r="11" spans="1:19" ht="21.75" customHeight="1" x14ac:dyDescent="0.2">
      <c r="A11" s="8" t="s">
        <v>34</v>
      </c>
      <c r="C11" s="8" t="s">
        <v>268</v>
      </c>
      <c r="E11" s="9">
        <v>6741481</v>
      </c>
      <c r="G11" s="9">
        <v>170</v>
      </c>
      <c r="I11" s="9">
        <v>0</v>
      </c>
      <c r="K11" s="9">
        <v>0</v>
      </c>
      <c r="M11" s="9">
        <v>0</v>
      </c>
      <c r="O11" s="9">
        <v>1146051430</v>
      </c>
      <c r="Q11" s="9">
        <v>0</v>
      </c>
      <c r="S11" s="9">
        <v>1146051770</v>
      </c>
    </row>
    <row r="12" spans="1:19" ht="21.75" customHeight="1" x14ac:dyDescent="0.2">
      <c r="A12" s="8" t="s">
        <v>69</v>
      </c>
      <c r="C12" s="8" t="s">
        <v>269</v>
      </c>
      <c r="E12" s="9">
        <v>7405007</v>
      </c>
      <c r="G12" s="9">
        <v>310</v>
      </c>
      <c r="I12" s="9">
        <v>0</v>
      </c>
      <c r="K12" s="9">
        <v>0</v>
      </c>
      <c r="M12" s="9">
        <v>0</v>
      </c>
      <c r="O12" s="9">
        <v>2295551860</v>
      </c>
      <c r="Q12" s="9">
        <v>0</v>
      </c>
      <c r="S12" s="9">
        <v>2295552170</v>
      </c>
    </row>
    <row r="13" spans="1:19" ht="21.75" customHeight="1" x14ac:dyDescent="0.2">
      <c r="A13" s="8" t="s">
        <v>64</v>
      </c>
      <c r="C13" s="8" t="s">
        <v>270</v>
      </c>
      <c r="E13" s="9">
        <v>12737740</v>
      </c>
      <c r="G13" s="9">
        <v>160</v>
      </c>
      <c r="I13" s="9">
        <v>0</v>
      </c>
      <c r="K13" s="9">
        <v>0</v>
      </c>
      <c r="M13" s="9">
        <v>0</v>
      </c>
      <c r="O13" s="9">
        <v>2038038400</v>
      </c>
      <c r="Q13" s="9">
        <v>0</v>
      </c>
      <c r="S13" s="9">
        <v>2038038400</v>
      </c>
    </row>
    <row r="14" spans="1:19" ht="21.75" customHeight="1" x14ac:dyDescent="0.2">
      <c r="A14" s="8" t="s">
        <v>29</v>
      </c>
      <c r="C14" s="8" t="s">
        <v>271</v>
      </c>
      <c r="E14" s="9">
        <v>621900</v>
      </c>
      <c r="G14" s="9">
        <v>300</v>
      </c>
      <c r="I14" s="9">
        <v>0</v>
      </c>
      <c r="K14" s="9">
        <v>0</v>
      </c>
      <c r="M14" s="9">
        <v>0</v>
      </c>
      <c r="O14" s="9">
        <v>186569700</v>
      </c>
      <c r="Q14" s="9">
        <v>0</v>
      </c>
      <c r="S14" s="9">
        <v>186570000</v>
      </c>
    </row>
    <row r="15" spans="1:19" ht="21.75" customHeight="1" x14ac:dyDescent="0.2">
      <c r="A15" s="8" t="s">
        <v>20</v>
      </c>
      <c r="C15" s="8" t="s">
        <v>156</v>
      </c>
      <c r="E15" s="9">
        <v>25500000</v>
      </c>
      <c r="G15" s="9">
        <v>90</v>
      </c>
      <c r="I15" s="9">
        <v>0</v>
      </c>
      <c r="K15" s="9">
        <v>0</v>
      </c>
      <c r="M15" s="9">
        <v>0</v>
      </c>
      <c r="O15" s="9">
        <v>2295000000</v>
      </c>
      <c r="Q15" s="9">
        <v>0</v>
      </c>
      <c r="S15" s="9">
        <v>2295000000</v>
      </c>
    </row>
    <row r="16" spans="1:19" ht="21.75" customHeight="1" x14ac:dyDescent="0.2">
      <c r="A16" s="8" t="s">
        <v>23</v>
      </c>
      <c r="C16" s="8" t="s">
        <v>268</v>
      </c>
      <c r="E16" s="9">
        <v>18578692</v>
      </c>
      <c r="G16" s="9">
        <v>200</v>
      </c>
      <c r="I16" s="9">
        <v>0</v>
      </c>
      <c r="K16" s="9">
        <v>0</v>
      </c>
      <c r="M16" s="9">
        <v>0</v>
      </c>
      <c r="O16" s="9">
        <v>3715738400</v>
      </c>
      <c r="Q16" s="9">
        <v>0</v>
      </c>
      <c r="S16" s="9">
        <v>3715738400</v>
      </c>
    </row>
    <row r="17" spans="1:19" ht="21.75" customHeight="1" x14ac:dyDescent="0.2">
      <c r="A17" s="8" t="s">
        <v>46</v>
      </c>
      <c r="C17" s="8" t="s">
        <v>272</v>
      </c>
      <c r="E17" s="9">
        <v>1281911</v>
      </c>
      <c r="G17" s="9">
        <v>1470</v>
      </c>
      <c r="I17" s="9">
        <v>0</v>
      </c>
      <c r="K17" s="9">
        <v>0</v>
      </c>
      <c r="M17" s="9">
        <v>0</v>
      </c>
      <c r="O17" s="9">
        <v>1884409170</v>
      </c>
      <c r="Q17" s="9">
        <v>0</v>
      </c>
      <c r="S17" s="9">
        <v>1884409170</v>
      </c>
    </row>
    <row r="18" spans="1:19" ht="21.75" customHeight="1" x14ac:dyDescent="0.2">
      <c r="A18" s="8" t="s">
        <v>33</v>
      </c>
      <c r="C18" s="8" t="s">
        <v>273</v>
      </c>
      <c r="E18" s="9">
        <v>201390057</v>
      </c>
      <c r="G18" s="9">
        <v>540</v>
      </c>
      <c r="I18" s="9">
        <v>0</v>
      </c>
      <c r="K18" s="9">
        <v>0</v>
      </c>
      <c r="M18" s="9">
        <v>0</v>
      </c>
      <c r="O18" s="9">
        <v>108750630780</v>
      </c>
      <c r="Q18" s="9">
        <v>3878820384</v>
      </c>
      <c r="S18" s="9">
        <f>O18-Q18</f>
        <v>104871810396</v>
      </c>
    </row>
    <row r="19" spans="1:19" ht="21.75" customHeight="1" x14ac:dyDescent="0.2">
      <c r="A19" s="8" t="s">
        <v>36</v>
      </c>
      <c r="C19" s="8" t="s">
        <v>274</v>
      </c>
      <c r="E19" s="9">
        <v>1169000</v>
      </c>
      <c r="G19" s="9">
        <v>1875</v>
      </c>
      <c r="I19" s="9">
        <v>2191875000</v>
      </c>
      <c r="K19" s="9">
        <v>137871470</v>
      </c>
      <c r="M19" s="9">
        <v>2054003530</v>
      </c>
      <c r="O19" s="9">
        <v>2191875000</v>
      </c>
      <c r="Q19" s="9">
        <v>137871470</v>
      </c>
      <c r="S19" s="9">
        <f>O19-Q19</f>
        <v>2054003530</v>
      </c>
    </row>
    <row r="20" spans="1:19" ht="21.75" customHeight="1" x14ac:dyDescent="0.2">
      <c r="A20" s="8" t="s">
        <v>22</v>
      </c>
      <c r="C20" s="8" t="s">
        <v>275</v>
      </c>
      <c r="E20" s="9">
        <v>18908191</v>
      </c>
      <c r="G20" s="9">
        <v>116</v>
      </c>
      <c r="I20" s="9">
        <v>0</v>
      </c>
      <c r="K20" s="9">
        <v>0</v>
      </c>
      <c r="M20" s="9">
        <v>0</v>
      </c>
      <c r="O20" s="9">
        <v>2193350156</v>
      </c>
      <c r="Q20" s="9">
        <v>0</v>
      </c>
      <c r="S20" s="9">
        <v>2193350156</v>
      </c>
    </row>
    <row r="21" spans="1:19" ht="21.75" customHeight="1" x14ac:dyDescent="0.2">
      <c r="A21" s="8" t="s">
        <v>68</v>
      </c>
      <c r="C21" s="8" t="s">
        <v>276</v>
      </c>
      <c r="E21" s="9">
        <v>3883867</v>
      </c>
      <c r="G21" s="9">
        <v>450</v>
      </c>
      <c r="I21" s="9">
        <v>0</v>
      </c>
      <c r="K21" s="9">
        <v>0</v>
      </c>
      <c r="M21" s="9">
        <v>0</v>
      </c>
      <c r="O21" s="9">
        <v>1747740150</v>
      </c>
      <c r="Q21" s="9">
        <v>0</v>
      </c>
      <c r="S21" s="9">
        <v>1747740150</v>
      </c>
    </row>
    <row r="22" spans="1:19" ht="21.75" customHeight="1" x14ac:dyDescent="0.2">
      <c r="A22" s="8" t="s">
        <v>223</v>
      </c>
      <c r="C22" s="8" t="s">
        <v>277</v>
      </c>
      <c r="E22" s="9">
        <v>3750000</v>
      </c>
      <c r="G22" s="9">
        <v>300</v>
      </c>
      <c r="I22" s="9">
        <v>0</v>
      </c>
      <c r="K22" s="9">
        <v>0</v>
      </c>
      <c r="M22" s="9">
        <v>0</v>
      </c>
      <c r="O22" s="9">
        <v>1125000000</v>
      </c>
      <c r="Q22" s="9">
        <v>0</v>
      </c>
      <c r="S22" s="9">
        <v>1125000000</v>
      </c>
    </row>
    <row r="23" spans="1:19" ht="21.75" customHeight="1" x14ac:dyDescent="0.2">
      <c r="A23" s="8" t="s">
        <v>219</v>
      </c>
      <c r="C23" s="8" t="s">
        <v>278</v>
      </c>
      <c r="E23" s="9">
        <v>1000000</v>
      </c>
      <c r="G23" s="9">
        <v>49</v>
      </c>
      <c r="I23" s="9">
        <v>0</v>
      </c>
      <c r="K23" s="9">
        <v>0</v>
      </c>
      <c r="M23" s="9">
        <v>0</v>
      </c>
      <c r="O23" s="9">
        <v>49999950</v>
      </c>
      <c r="Q23" s="9">
        <v>0</v>
      </c>
      <c r="S23" s="9">
        <v>49000000</v>
      </c>
    </row>
    <row r="24" spans="1:19" ht="21.75" customHeight="1" x14ac:dyDescent="0.2">
      <c r="A24" s="13" t="s">
        <v>312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>
        <v>32593144</v>
      </c>
      <c r="P24" s="13"/>
      <c r="Q24" s="13"/>
      <c r="R24" s="13"/>
      <c r="S24" s="13"/>
    </row>
    <row r="25" spans="1:19" ht="21.75" customHeight="1" thickBot="1" x14ac:dyDescent="0.25">
      <c r="A25" s="15" t="s">
        <v>72</v>
      </c>
      <c r="C25" s="16"/>
      <c r="E25" s="16"/>
      <c r="G25" s="16"/>
      <c r="I25" s="16">
        <v>8791875000</v>
      </c>
      <c r="K25" s="16">
        <v>137871470</v>
      </c>
      <c r="M25" s="16">
        <v>8654003530</v>
      </c>
      <c r="O25" s="16">
        <f>SUM(O8:O24)</f>
        <v>150807918920</v>
      </c>
      <c r="Q25" s="16">
        <f>SUM(Q8:Q24)</f>
        <v>4016691854</v>
      </c>
      <c r="S25" s="16">
        <f>O25-Q25</f>
        <v>146791227066</v>
      </c>
    </row>
    <row r="28" spans="1:19" x14ac:dyDescent="0.2">
      <c r="O28" s="20">
        <v>150807918920</v>
      </c>
    </row>
    <row r="29" spans="1:19" x14ac:dyDescent="0.2">
      <c r="O29" s="20">
        <f>O28-O25</f>
        <v>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79998168889431442"/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21.75" customHeight="1" x14ac:dyDescent="0.2">
      <c r="A2" s="54" t="s">
        <v>192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14.45" customHeight="1" x14ac:dyDescent="0.2"/>
    <row r="5" spans="1:11" ht="14.45" customHeight="1" x14ac:dyDescent="0.2">
      <c r="A5" s="56" t="s">
        <v>226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ht="14.45" customHeight="1" x14ac:dyDescent="0.2">
      <c r="I6" s="2" t="s">
        <v>211</v>
      </c>
      <c r="K6" s="2" t="s">
        <v>212</v>
      </c>
    </row>
    <row r="7" spans="1:11" ht="29.1" customHeight="1" x14ac:dyDescent="0.2">
      <c r="A7" s="2" t="s">
        <v>279</v>
      </c>
      <c r="C7" s="18" t="s">
        <v>280</v>
      </c>
      <c r="E7" s="18" t="s">
        <v>281</v>
      </c>
      <c r="G7" s="18" t="s">
        <v>282</v>
      </c>
      <c r="I7" s="19" t="s">
        <v>283</v>
      </c>
      <c r="K7" s="19" t="s">
        <v>283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0.79998168889431442"/>
    <pageSetUpPr fitToPage="1"/>
  </sheetPr>
  <dimension ref="A1:T29"/>
  <sheetViews>
    <sheetView rightToLeft="1" view="pageBreakPreview" topLeftCell="A19" zoomScale="85" zoomScaleNormal="100" zoomScaleSheetLayoutView="85" workbookViewId="0">
      <selection activeCell="J11" sqref="J1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7.5703125" bestFit="1" customWidth="1"/>
    <col min="11" max="11" width="1.28515625" customWidth="1"/>
    <col min="12" max="12" width="10.42578125" customWidth="1"/>
    <col min="13" max="13" width="1.28515625" customWidth="1"/>
    <col min="14" max="14" width="17.5703125" bestFit="1" customWidth="1"/>
    <col min="15" max="15" width="1.28515625" customWidth="1"/>
    <col min="16" max="16" width="19.140625" bestFit="1" customWidth="1"/>
    <col min="17" max="17" width="1.28515625" customWidth="1"/>
    <col min="18" max="18" width="10.42578125" customWidth="1"/>
    <col min="19" max="19" width="1.28515625" customWidth="1"/>
    <col min="20" max="20" width="19.140625" bestFit="1" customWidth="1"/>
    <col min="21" max="21" width="0.28515625" customWidth="1"/>
  </cols>
  <sheetData>
    <row r="1" spans="1:20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ht="21.75" customHeight="1" x14ac:dyDescent="0.2">
      <c r="A2" s="54" t="s">
        <v>192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0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0" ht="14.45" customHeight="1" x14ac:dyDescent="0.2"/>
    <row r="5" spans="1:20" ht="14.45" customHeight="1" x14ac:dyDescent="0.2">
      <c r="A5" s="56" t="s">
        <v>284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ht="14.45" customHeight="1" x14ac:dyDescent="0.2">
      <c r="A6" s="57" t="s">
        <v>195</v>
      </c>
      <c r="J6" s="57" t="s">
        <v>211</v>
      </c>
      <c r="K6" s="57"/>
      <c r="L6" s="57"/>
      <c r="M6" s="57"/>
      <c r="N6" s="57"/>
      <c r="P6" s="57" t="s">
        <v>212</v>
      </c>
      <c r="Q6" s="57"/>
      <c r="R6" s="57"/>
      <c r="S6" s="57"/>
      <c r="T6" s="57"/>
    </row>
    <row r="7" spans="1:20" ht="48" customHeight="1" x14ac:dyDescent="0.2">
      <c r="A7" s="57"/>
      <c r="C7" s="18" t="s">
        <v>285</v>
      </c>
      <c r="E7" s="78" t="s">
        <v>116</v>
      </c>
      <c r="F7" s="78"/>
      <c r="H7" s="18" t="s">
        <v>286</v>
      </c>
      <c r="J7" s="19" t="s">
        <v>287</v>
      </c>
      <c r="K7" s="3"/>
      <c r="L7" s="19" t="s">
        <v>264</v>
      </c>
      <c r="M7" s="3"/>
      <c r="N7" s="19" t="s">
        <v>288</v>
      </c>
      <c r="P7" s="19" t="s">
        <v>287</v>
      </c>
      <c r="Q7" s="3"/>
      <c r="R7" s="19" t="s">
        <v>264</v>
      </c>
      <c r="S7" s="3"/>
      <c r="T7" s="19" t="s">
        <v>288</v>
      </c>
    </row>
    <row r="8" spans="1:20" ht="21.75" customHeight="1" x14ac:dyDescent="0.2">
      <c r="A8" s="5" t="s">
        <v>161</v>
      </c>
      <c r="C8" s="3"/>
      <c r="E8" s="5" t="s">
        <v>163</v>
      </c>
      <c r="F8" s="3"/>
      <c r="H8" s="7">
        <v>23</v>
      </c>
      <c r="J8" s="25">
        <v>45786568757</v>
      </c>
      <c r="K8" s="34"/>
      <c r="L8" s="25">
        <v>0</v>
      </c>
      <c r="M8" s="34"/>
      <c r="N8" s="25">
        <v>45786568757</v>
      </c>
      <c r="O8" s="34"/>
      <c r="P8" s="25">
        <v>365709967594</v>
      </c>
      <c r="Q8" s="34"/>
      <c r="R8" s="25">
        <v>0</v>
      </c>
      <c r="S8" s="34"/>
      <c r="T8" s="25">
        <v>365709967594</v>
      </c>
    </row>
    <row r="9" spans="1:20" ht="21.75" customHeight="1" x14ac:dyDescent="0.2">
      <c r="A9" s="8" t="s">
        <v>158</v>
      </c>
      <c r="E9" s="8" t="s">
        <v>160</v>
      </c>
      <c r="H9" s="10">
        <v>23</v>
      </c>
      <c r="J9" s="26">
        <v>52987016662</v>
      </c>
      <c r="K9" s="34"/>
      <c r="L9" s="26">
        <v>0</v>
      </c>
      <c r="M9" s="34"/>
      <c r="N9" s="26">
        <v>52987016662</v>
      </c>
      <c r="O9" s="34"/>
      <c r="P9" s="26">
        <v>426616259514</v>
      </c>
      <c r="Q9" s="34"/>
      <c r="R9" s="26">
        <v>0</v>
      </c>
      <c r="S9" s="34"/>
      <c r="T9" s="26">
        <v>426616259514</v>
      </c>
    </row>
    <row r="10" spans="1:20" ht="21.75" customHeight="1" x14ac:dyDescent="0.2">
      <c r="A10" s="8" t="s">
        <v>167</v>
      </c>
      <c r="E10" s="8" t="s">
        <v>170</v>
      </c>
      <c r="H10" s="10">
        <v>23</v>
      </c>
      <c r="J10" s="26">
        <v>39773132760</v>
      </c>
      <c r="K10" s="34"/>
      <c r="L10" s="26">
        <v>0</v>
      </c>
      <c r="M10" s="34"/>
      <c r="N10" s="26">
        <v>39773132760</v>
      </c>
      <c r="O10" s="34"/>
      <c r="P10" s="26">
        <v>247296584578</v>
      </c>
      <c r="Q10" s="34"/>
      <c r="R10" s="26">
        <v>0</v>
      </c>
      <c r="S10" s="34"/>
      <c r="T10" s="26">
        <v>247296584578</v>
      </c>
    </row>
    <row r="11" spans="1:20" ht="21.75" customHeight="1" x14ac:dyDescent="0.2">
      <c r="A11" s="8" t="s">
        <v>128</v>
      </c>
      <c r="E11" s="8" t="s">
        <v>130</v>
      </c>
      <c r="H11" s="10">
        <v>23</v>
      </c>
      <c r="J11" s="26">
        <v>33227278663</v>
      </c>
      <c r="K11" s="34"/>
      <c r="L11" s="26">
        <v>0</v>
      </c>
      <c r="M11" s="34"/>
      <c r="N11" s="26">
        <v>33227278663</v>
      </c>
      <c r="O11" s="34"/>
      <c r="P11" s="26">
        <v>209371345637</v>
      </c>
      <c r="Q11" s="34"/>
      <c r="R11" s="26">
        <v>0</v>
      </c>
      <c r="S11" s="34"/>
      <c r="T11" s="26">
        <v>209371345637</v>
      </c>
    </row>
    <row r="12" spans="1:20" ht="21.75" customHeight="1" x14ac:dyDescent="0.2">
      <c r="A12" s="8" t="s">
        <v>167</v>
      </c>
      <c r="E12" s="8" t="s">
        <v>170</v>
      </c>
      <c r="H12" s="10">
        <v>23</v>
      </c>
      <c r="J12" s="26">
        <v>41279416099</v>
      </c>
      <c r="K12" s="34"/>
      <c r="L12" s="26">
        <v>0</v>
      </c>
      <c r="M12" s="34"/>
      <c r="N12" s="26">
        <v>41279416099</v>
      </c>
      <c r="O12" s="34"/>
      <c r="P12" s="26">
        <v>283310234897</v>
      </c>
      <c r="Q12" s="34"/>
      <c r="R12" s="26">
        <v>0</v>
      </c>
      <c r="S12" s="34"/>
      <c r="T12" s="26">
        <v>283310234897</v>
      </c>
    </row>
    <row r="13" spans="1:20" ht="21.75" customHeight="1" x14ac:dyDescent="0.2">
      <c r="A13" s="8" t="s">
        <v>155</v>
      </c>
      <c r="E13" s="8" t="s">
        <v>157</v>
      </c>
      <c r="H13" s="10">
        <v>23</v>
      </c>
      <c r="J13" s="26">
        <v>33517729050</v>
      </c>
      <c r="K13" s="34"/>
      <c r="L13" s="26">
        <v>0</v>
      </c>
      <c r="M13" s="34"/>
      <c r="N13" s="26">
        <v>33517729050</v>
      </c>
      <c r="O13" s="34"/>
      <c r="P13" s="26">
        <v>527776344810</v>
      </c>
      <c r="Q13" s="34"/>
      <c r="R13" s="26">
        <v>0</v>
      </c>
      <c r="S13" s="34"/>
      <c r="T13" s="26">
        <v>527776344810</v>
      </c>
    </row>
    <row r="14" spans="1:20" ht="21.75" customHeight="1" x14ac:dyDescent="0.2">
      <c r="A14" s="8" t="s">
        <v>152</v>
      </c>
      <c r="E14" s="8" t="s">
        <v>154</v>
      </c>
      <c r="H14" s="10">
        <v>23</v>
      </c>
      <c r="J14" s="26">
        <v>10882626310</v>
      </c>
      <c r="K14" s="34"/>
      <c r="L14" s="26">
        <v>0</v>
      </c>
      <c r="M14" s="34"/>
      <c r="N14" s="26">
        <v>10882626310</v>
      </c>
      <c r="O14" s="34"/>
      <c r="P14" s="26">
        <v>97061050491</v>
      </c>
      <c r="Q14" s="34"/>
      <c r="R14" s="26">
        <v>0</v>
      </c>
      <c r="S14" s="34"/>
      <c r="T14" s="26">
        <v>97061050491</v>
      </c>
    </row>
    <row r="15" spans="1:20" ht="21.75" customHeight="1" x14ac:dyDescent="0.2">
      <c r="A15" s="8" t="s">
        <v>240</v>
      </c>
      <c r="E15" s="8" t="s">
        <v>273</v>
      </c>
      <c r="H15" s="10">
        <v>23</v>
      </c>
      <c r="J15" s="26">
        <v>0</v>
      </c>
      <c r="K15" s="34"/>
      <c r="L15" s="26">
        <v>0</v>
      </c>
      <c r="M15" s="34"/>
      <c r="N15" s="26">
        <v>0</v>
      </c>
      <c r="O15" s="34"/>
      <c r="P15" s="26">
        <v>40891088415</v>
      </c>
      <c r="Q15" s="34"/>
      <c r="R15" s="26">
        <v>0</v>
      </c>
      <c r="S15" s="34"/>
      <c r="T15" s="26">
        <v>40891088415</v>
      </c>
    </row>
    <row r="16" spans="1:20" ht="21.75" customHeight="1" x14ac:dyDescent="0.2">
      <c r="A16" s="8" t="s">
        <v>149</v>
      </c>
      <c r="E16" s="8" t="s">
        <v>151</v>
      </c>
      <c r="H16" s="10">
        <v>23</v>
      </c>
      <c r="J16" s="26">
        <v>15387783451</v>
      </c>
      <c r="K16" s="34"/>
      <c r="L16" s="26">
        <v>0</v>
      </c>
      <c r="M16" s="34"/>
      <c r="N16" s="26">
        <v>15387783451</v>
      </c>
      <c r="O16" s="34"/>
      <c r="P16" s="26">
        <v>131204305857</v>
      </c>
      <c r="Q16" s="34"/>
      <c r="R16" s="26">
        <v>0</v>
      </c>
      <c r="S16" s="34"/>
      <c r="T16" s="26">
        <v>131204305857</v>
      </c>
    </row>
    <row r="17" spans="1:20" ht="21.75" customHeight="1" x14ac:dyDescent="0.2">
      <c r="A17" s="8" t="s">
        <v>164</v>
      </c>
      <c r="E17" s="8" t="s">
        <v>166</v>
      </c>
      <c r="H17" s="10">
        <v>23</v>
      </c>
      <c r="J17" s="26">
        <v>4123536525</v>
      </c>
      <c r="K17" s="34"/>
      <c r="L17" s="26">
        <v>0</v>
      </c>
      <c r="M17" s="34"/>
      <c r="N17" s="26">
        <v>4123536525</v>
      </c>
      <c r="O17" s="34"/>
      <c r="P17" s="26">
        <v>50923608626</v>
      </c>
      <c r="Q17" s="34"/>
      <c r="R17" s="26">
        <v>0</v>
      </c>
      <c r="S17" s="34"/>
      <c r="T17" s="26">
        <v>50923608626</v>
      </c>
    </row>
    <row r="18" spans="1:20" ht="21.75" customHeight="1" x14ac:dyDescent="0.2">
      <c r="A18" s="8" t="s">
        <v>146</v>
      </c>
      <c r="E18" s="8" t="s">
        <v>148</v>
      </c>
      <c r="H18" s="10">
        <v>23</v>
      </c>
      <c r="J18" s="26">
        <v>13527889320</v>
      </c>
      <c r="K18" s="34"/>
      <c r="L18" s="26">
        <v>0</v>
      </c>
      <c r="M18" s="34"/>
      <c r="N18" s="26">
        <v>13527889320</v>
      </c>
      <c r="O18" s="34"/>
      <c r="P18" s="26">
        <v>137144709915</v>
      </c>
      <c r="Q18" s="34"/>
      <c r="R18" s="26">
        <v>0</v>
      </c>
      <c r="S18" s="34"/>
      <c r="T18" s="26">
        <v>137144709915</v>
      </c>
    </row>
    <row r="19" spans="1:20" ht="21.75" customHeight="1" x14ac:dyDescent="0.2">
      <c r="A19" s="8" t="s">
        <v>137</v>
      </c>
      <c r="E19" s="8" t="s">
        <v>139</v>
      </c>
      <c r="H19" s="10">
        <v>23</v>
      </c>
      <c r="J19" s="26">
        <v>17449624600</v>
      </c>
      <c r="K19" s="34"/>
      <c r="L19" s="26">
        <v>0</v>
      </c>
      <c r="M19" s="34"/>
      <c r="N19" s="26">
        <v>17449624600</v>
      </c>
      <c r="O19" s="34"/>
      <c r="P19" s="26">
        <v>157686381337</v>
      </c>
      <c r="Q19" s="34"/>
      <c r="R19" s="26">
        <v>0</v>
      </c>
      <c r="S19" s="34"/>
      <c r="T19" s="26">
        <v>157686381337</v>
      </c>
    </row>
    <row r="20" spans="1:20" ht="21.75" customHeight="1" x14ac:dyDescent="0.2">
      <c r="A20" s="8" t="s">
        <v>239</v>
      </c>
      <c r="E20" s="8" t="s">
        <v>289</v>
      </c>
      <c r="H20" s="10">
        <v>20.5</v>
      </c>
      <c r="J20" s="26">
        <v>0</v>
      </c>
      <c r="K20" s="34"/>
      <c r="L20" s="26">
        <v>0</v>
      </c>
      <c r="M20" s="34"/>
      <c r="N20" s="26">
        <v>0</v>
      </c>
      <c r="O20" s="34"/>
      <c r="P20" s="26">
        <v>196358443063</v>
      </c>
      <c r="Q20" s="34"/>
      <c r="R20" s="26">
        <v>0</v>
      </c>
      <c r="S20" s="34"/>
      <c r="T20" s="26">
        <v>196358443063</v>
      </c>
    </row>
    <row r="21" spans="1:20" ht="21.75" customHeight="1" x14ac:dyDescent="0.2">
      <c r="A21" s="8" t="s">
        <v>143</v>
      </c>
      <c r="E21" s="8" t="s">
        <v>145</v>
      </c>
      <c r="H21" s="10">
        <v>20.5</v>
      </c>
      <c r="J21" s="26">
        <v>4316779606</v>
      </c>
      <c r="K21" s="34"/>
      <c r="L21" s="26">
        <v>0</v>
      </c>
      <c r="M21" s="34"/>
      <c r="N21" s="26">
        <v>4316779606</v>
      </c>
      <c r="O21" s="34"/>
      <c r="P21" s="26">
        <v>35647898570</v>
      </c>
      <c r="Q21" s="34"/>
      <c r="R21" s="26">
        <v>0</v>
      </c>
      <c r="S21" s="34"/>
      <c r="T21" s="26">
        <v>35647898570</v>
      </c>
    </row>
    <row r="22" spans="1:20" ht="21.75" customHeight="1" x14ac:dyDescent="0.2">
      <c r="A22" s="8" t="s">
        <v>131</v>
      </c>
      <c r="E22" s="8" t="s">
        <v>133</v>
      </c>
      <c r="H22" s="10">
        <v>23</v>
      </c>
      <c r="J22" s="26">
        <v>56232589116</v>
      </c>
      <c r="K22" s="34"/>
      <c r="L22" s="26">
        <v>0</v>
      </c>
      <c r="M22" s="34"/>
      <c r="N22" s="26">
        <v>56232589116</v>
      </c>
      <c r="O22" s="34"/>
      <c r="P22" s="26">
        <v>682005404080</v>
      </c>
      <c r="Q22" s="34"/>
      <c r="R22" s="26">
        <v>0</v>
      </c>
      <c r="S22" s="34"/>
      <c r="T22" s="26">
        <v>682005404080</v>
      </c>
    </row>
    <row r="23" spans="1:20" ht="21.75" customHeight="1" x14ac:dyDescent="0.2">
      <c r="A23" s="8" t="s">
        <v>140</v>
      </c>
      <c r="E23" s="8" t="s">
        <v>142</v>
      </c>
      <c r="H23" s="10">
        <v>20.5</v>
      </c>
      <c r="J23" s="26">
        <v>11503348740</v>
      </c>
      <c r="K23" s="34"/>
      <c r="L23" s="26">
        <v>0</v>
      </c>
      <c r="M23" s="34"/>
      <c r="N23" s="26">
        <v>11503348740</v>
      </c>
      <c r="O23" s="34"/>
      <c r="P23" s="26">
        <v>133103785545</v>
      </c>
      <c r="Q23" s="34"/>
      <c r="R23" s="26">
        <v>0</v>
      </c>
      <c r="S23" s="34"/>
      <c r="T23" s="26">
        <v>133103785545</v>
      </c>
    </row>
    <row r="24" spans="1:20" ht="21.75" customHeight="1" x14ac:dyDescent="0.2">
      <c r="A24" s="8" t="s">
        <v>234</v>
      </c>
      <c r="E24" s="8" t="s">
        <v>290</v>
      </c>
      <c r="H24" s="10">
        <v>18</v>
      </c>
      <c r="J24" s="26">
        <v>0</v>
      </c>
      <c r="K24" s="34"/>
      <c r="L24" s="26">
        <v>0</v>
      </c>
      <c r="M24" s="34"/>
      <c r="N24" s="26">
        <v>0</v>
      </c>
      <c r="O24" s="34"/>
      <c r="P24" s="26">
        <v>93800911470</v>
      </c>
      <c r="Q24" s="34"/>
      <c r="R24" s="26">
        <v>0</v>
      </c>
      <c r="S24" s="34"/>
      <c r="T24" s="26">
        <v>93800911470</v>
      </c>
    </row>
    <row r="25" spans="1:20" ht="21.75" customHeight="1" x14ac:dyDescent="0.2">
      <c r="A25" s="8" t="s">
        <v>134</v>
      </c>
      <c r="E25" s="8" t="s">
        <v>136</v>
      </c>
      <c r="H25" s="10">
        <v>18</v>
      </c>
      <c r="J25" s="26">
        <v>11736443863</v>
      </c>
      <c r="K25" s="34"/>
      <c r="L25" s="26">
        <v>0</v>
      </c>
      <c r="M25" s="34"/>
      <c r="N25" s="26">
        <v>11736443863</v>
      </c>
      <c r="O25" s="34"/>
      <c r="P25" s="26">
        <v>24075913396</v>
      </c>
      <c r="Q25" s="34"/>
      <c r="R25" s="26">
        <v>0</v>
      </c>
      <c r="S25" s="34"/>
      <c r="T25" s="26">
        <v>24075913396</v>
      </c>
    </row>
    <row r="26" spans="1:20" ht="21.75" customHeight="1" x14ac:dyDescent="0.2">
      <c r="A26" s="8" t="s">
        <v>118</v>
      </c>
      <c r="E26" s="8" t="s">
        <v>121</v>
      </c>
      <c r="H26" s="10">
        <v>19</v>
      </c>
      <c r="J26" s="26">
        <v>160945929335</v>
      </c>
      <c r="K26" s="34"/>
      <c r="L26" s="26">
        <v>0</v>
      </c>
      <c r="M26" s="34"/>
      <c r="N26" s="26">
        <v>160945929335</v>
      </c>
      <c r="O26" s="34"/>
      <c r="P26" s="26">
        <v>2299620778521</v>
      </c>
      <c r="Q26" s="34"/>
      <c r="R26" s="26">
        <v>0</v>
      </c>
      <c r="S26" s="34"/>
      <c r="T26" s="26">
        <v>2299620778521</v>
      </c>
    </row>
    <row r="27" spans="1:20" ht="21.75" customHeight="1" x14ac:dyDescent="0.2">
      <c r="A27" s="8" t="s">
        <v>125</v>
      </c>
      <c r="E27" s="8" t="s">
        <v>127</v>
      </c>
      <c r="H27" s="10">
        <v>19</v>
      </c>
      <c r="J27" s="26">
        <v>37883062358</v>
      </c>
      <c r="K27" s="34"/>
      <c r="L27" s="26">
        <v>0</v>
      </c>
      <c r="M27" s="34"/>
      <c r="N27" s="26">
        <v>37883062358</v>
      </c>
      <c r="O27" s="34"/>
      <c r="P27" s="26">
        <v>457648390299</v>
      </c>
      <c r="Q27" s="34"/>
      <c r="R27" s="26">
        <v>0</v>
      </c>
      <c r="S27" s="34"/>
      <c r="T27" s="26">
        <v>457648390299</v>
      </c>
    </row>
    <row r="28" spans="1:20" ht="21.75" customHeight="1" x14ac:dyDescent="0.2">
      <c r="A28" s="11" t="s">
        <v>231</v>
      </c>
      <c r="C28" s="12"/>
      <c r="E28" s="11" t="s">
        <v>291</v>
      </c>
      <c r="H28" s="14">
        <v>18</v>
      </c>
      <c r="J28" s="27">
        <v>0</v>
      </c>
      <c r="K28" s="34"/>
      <c r="L28" s="27">
        <v>0</v>
      </c>
      <c r="M28" s="34"/>
      <c r="N28" s="27">
        <v>0</v>
      </c>
      <c r="O28" s="34"/>
      <c r="P28" s="27">
        <v>6070191478</v>
      </c>
      <c r="Q28" s="34"/>
      <c r="R28" s="27">
        <v>0</v>
      </c>
      <c r="S28" s="34"/>
      <c r="T28" s="27">
        <v>6070191478</v>
      </c>
    </row>
    <row r="29" spans="1:20" ht="21.75" customHeight="1" x14ac:dyDescent="0.2">
      <c r="A29" s="15" t="s">
        <v>72</v>
      </c>
      <c r="C29" s="16"/>
      <c r="E29" s="16"/>
      <c r="H29" s="16"/>
      <c r="J29" s="35">
        <v>590560755215</v>
      </c>
      <c r="K29" s="34"/>
      <c r="L29" s="35">
        <v>0</v>
      </c>
      <c r="M29" s="34"/>
      <c r="N29" s="35">
        <v>590560755215</v>
      </c>
      <c r="O29" s="34"/>
      <c r="P29" s="35">
        <v>6603323598093</v>
      </c>
      <c r="Q29" s="34"/>
      <c r="R29" s="35">
        <v>0</v>
      </c>
      <c r="S29" s="34"/>
      <c r="T29" s="35">
        <v>6603323598093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6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79998168889431442"/>
    <pageSetUpPr fitToPage="1"/>
  </sheetPr>
  <dimension ref="A1:M19"/>
  <sheetViews>
    <sheetView rightToLeft="1" view="pageBreakPreview" topLeftCell="A4" zoomScaleNormal="100" zoomScaleSheetLayoutView="100" workbookViewId="0">
      <selection activeCell="M19" sqref="M19"/>
    </sheetView>
  </sheetViews>
  <sheetFormatPr defaultRowHeight="12.75" x14ac:dyDescent="0.2"/>
  <cols>
    <col min="1" max="1" width="36.28515625" bestFit="1" customWidth="1"/>
    <col min="2" max="2" width="1.28515625" customWidth="1"/>
    <col min="3" max="3" width="17.7109375" bestFit="1" customWidth="1"/>
    <col min="4" max="4" width="1.28515625" customWidth="1"/>
    <col min="5" max="5" width="14.42578125" bestFit="1" customWidth="1"/>
    <col min="6" max="6" width="1.28515625" customWidth="1"/>
    <col min="7" max="7" width="17.5703125" bestFit="1" customWidth="1"/>
    <col min="8" max="8" width="1.28515625" customWidth="1"/>
    <col min="9" max="9" width="19.42578125" bestFit="1" customWidth="1"/>
    <col min="10" max="10" width="1.28515625" customWidth="1"/>
    <col min="11" max="11" width="14.85546875" bestFit="1" customWidth="1"/>
    <col min="12" max="12" width="1.28515625" customWidth="1"/>
    <col min="13" max="13" width="19.140625" bestFit="1" customWidth="1"/>
    <col min="14" max="14" width="0.28515625" customWidth="1"/>
  </cols>
  <sheetData>
    <row r="1" spans="1:13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21.75" customHeight="1" x14ac:dyDescent="0.2">
      <c r="A2" s="54" t="s">
        <v>192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ht="14.45" customHeight="1" x14ac:dyDescent="0.2"/>
    <row r="5" spans="1:13" ht="14.45" customHeight="1" x14ac:dyDescent="0.2">
      <c r="A5" s="56" t="s">
        <v>292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4.45" customHeight="1" x14ac:dyDescent="0.2">
      <c r="A6" s="57" t="s">
        <v>195</v>
      </c>
      <c r="C6" s="57" t="s">
        <v>211</v>
      </c>
      <c r="D6" s="57"/>
      <c r="E6" s="57"/>
      <c r="F6" s="57"/>
      <c r="G6" s="57"/>
      <c r="I6" s="57" t="s">
        <v>212</v>
      </c>
      <c r="J6" s="57"/>
      <c r="K6" s="57"/>
      <c r="L6" s="57"/>
      <c r="M6" s="57"/>
    </row>
    <row r="7" spans="1:13" ht="29.1" customHeight="1" x14ac:dyDescent="0.2">
      <c r="A7" s="57"/>
      <c r="C7" s="19" t="s">
        <v>287</v>
      </c>
      <c r="D7" s="3"/>
      <c r="E7" s="19" t="s">
        <v>264</v>
      </c>
      <c r="F7" s="3"/>
      <c r="G7" s="19" t="s">
        <v>288</v>
      </c>
      <c r="I7" s="19" t="s">
        <v>287</v>
      </c>
      <c r="J7" s="3"/>
      <c r="K7" s="19" t="s">
        <v>264</v>
      </c>
      <c r="L7" s="3"/>
      <c r="M7" s="19" t="s">
        <v>288</v>
      </c>
    </row>
    <row r="8" spans="1:13" ht="21.75" customHeight="1" x14ac:dyDescent="0.2">
      <c r="A8" s="5" t="s">
        <v>320</v>
      </c>
      <c r="C8" s="25">
        <v>0</v>
      </c>
      <c r="D8" s="34"/>
      <c r="E8" s="25">
        <v>0</v>
      </c>
      <c r="F8" s="34"/>
      <c r="G8" s="25">
        <v>0</v>
      </c>
      <c r="H8" s="34"/>
      <c r="I8" s="25">
        <v>66182</v>
      </c>
      <c r="J8" s="34"/>
      <c r="K8" s="25">
        <v>0</v>
      </c>
      <c r="L8" s="34"/>
      <c r="M8" s="25">
        <v>66182</v>
      </c>
    </row>
    <row r="9" spans="1:13" ht="21.75" customHeight="1" x14ac:dyDescent="0.2">
      <c r="A9" s="8" t="s">
        <v>302</v>
      </c>
      <c r="C9" s="26">
        <v>59245906402</v>
      </c>
      <c r="D9" s="34"/>
      <c r="E9" s="26">
        <v>-88481465</v>
      </c>
      <c r="F9" s="34"/>
      <c r="G9" s="26">
        <v>59334387867</v>
      </c>
      <c r="H9" s="34"/>
      <c r="I9" s="26">
        <v>819821207595</v>
      </c>
      <c r="J9" s="34"/>
      <c r="K9" s="26">
        <v>190843453</v>
      </c>
      <c r="L9" s="34"/>
      <c r="M9" s="26">
        <v>819630364142</v>
      </c>
    </row>
    <row r="10" spans="1:13" ht="21.75" customHeight="1" x14ac:dyDescent="0.2">
      <c r="A10" s="8" t="s">
        <v>303</v>
      </c>
      <c r="C10" s="26">
        <v>71631547819</v>
      </c>
      <c r="D10" s="34"/>
      <c r="E10" s="26">
        <v>0</v>
      </c>
      <c r="F10" s="34"/>
      <c r="G10" s="26">
        <v>71631547819</v>
      </c>
      <c r="H10" s="34"/>
      <c r="I10" s="26">
        <v>1164553124301</v>
      </c>
      <c r="J10" s="34"/>
      <c r="K10" s="26">
        <v>18877720</v>
      </c>
      <c r="L10" s="34"/>
      <c r="M10" s="26">
        <v>1164534246581</v>
      </c>
    </row>
    <row r="11" spans="1:13" ht="21.75" customHeight="1" x14ac:dyDescent="0.2">
      <c r="A11" s="8" t="s">
        <v>321</v>
      </c>
      <c r="C11" s="26">
        <v>1497162</v>
      </c>
      <c r="D11" s="34"/>
      <c r="E11" s="26">
        <v>0</v>
      </c>
      <c r="F11" s="34"/>
      <c r="G11" s="26">
        <v>1497162</v>
      </c>
      <c r="H11" s="34"/>
      <c r="I11" s="26">
        <v>18214078</v>
      </c>
      <c r="J11" s="34"/>
      <c r="K11" s="26">
        <v>0</v>
      </c>
      <c r="L11" s="34"/>
      <c r="M11" s="26">
        <v>18214078</v>
      </c>
    </row>
    <row r="12" spans="1:13" ht="21.75" customHeight="1" x14ac:dyDescent="0.2">
      <c r="A12" s="8" t="s">
        <v>322</v>
      </c>
      <c r="C12" s="26">
        <v>46404392494</v>
      </c>
      <c r="D12" s="34"/>
      <c r="E12" s="26">
        <v>-36185857</v>
      </c>
      <c r="F12" s="34"/>
      <c r="G12" s="26">
        <v>46440578351</v>
      </c>
      <c r="H12" s="34"/>
      <c r="I12" s="26">
        <v>147280578745</v>
      </c>
      <c r="J12" s="34"/>
      <c r="K12" s="26">
        <v>163418925</v>
      </c>
      <c r="L12" s="34"/>
      <c r="M12" s="26">
        <v>147117159820</v>
      </c>
    </row>
    <row r="13" spans="1:13" ht="21.75" customHeight="1" x14ac:dyDescent="0.2">
      <c r="A13" s="8" t="s">
        <v>306</v>
      </c>
      <c r="C13" s="26">
        <v>226663</v>
      </c>
      <c r="D13" s="34"/>
      <c r="E13" s="26">
        <v>0</v>
      </c>
      <c r="F13" s="34"/>
      <c r="G13" s="26">
        <v>226663</v>
      </c>
      <c r="H13" s="34"/>
      <c r="I13" s="26">
        <v>15372300</v>
      </c>
      <c r="J13" s="34"/>
      <c r="K13" s="26">
        <v>0</v>
      </c>
      <c r="L13" s="34"/>
      <c r="M13" s="26">
        <v>15372300</v>
      </c>
    </row>
    <row r="14" spans="1:13" ht="21.75" customHeight="1" x14ac:dyDescent="0.2">
      <c r="A14" s="8" t="s">
        <v>323</v>
      </c>
      <c r="C14" s="26">
        <v>0</v>
      </c>
      <c r="D14" s="34"/>
      <c r="E14" s="26">
        <v>0</v>
      </c>
      <c r="F14" s="34"/>
      <c r="G14" s="26">
        <v>0</v>
      </c>
      <c r="H14" s="34"/>
      <c r="I14" s="26">
        <v>1299</v>
      </c>
      <c r="J14" s="34"/>
      <c r="K14" s="26">
        <v>0</v>
      </c>
      <c r="L14" s="34"/>
      <c r="M14" s="26">
        <v>1299</v>
      </c>
    </row>
    <row r="15" spans="1:13" ht="21.75" customHeight="1" x14ac:dyDescent="0.2">
      <c r="A15" s="8" t="s">
        <v>324</v>
      </c>
      <c r="C15" s="26">
        <v>120588700888</v>
      </c>
      <c r="D15" s="34"/>
      <c r="E15" s="26">
        <v>-50568383</v>
      </c>
      <c r="F15" s="34"/>
      <c r="G15" s="26">
        <v>120639269271</v>
      </c>
      <c r="H15" s="34"/>
      <c r="I15" s="26">
        <v>1306739112223</v>
      </c>
      <c r="J15" s="34"/>
      <c r="K15" s="26">
        <v>636575074</v>
      </c>
      <c r="L15" s="34"/>
      <c r="M15" s="26">
        <v>1306102537149</v>
      </c>
    </row>
    <row r="16" spans="1:13" ht="21.75" customHeight="1" x14ac:dyDescent="0.2">
      <c r="A16" s="8" t="s">
        <v>308</v>
      </c>
      <c r="C16" s="26">
        <v>10233</v>
      </c>
      <c r="D16" s="34"/>
      <c r="E16" s="26">
        <v>0</v>
      </c>
      <c r="F16" s="34"/>
      <c r="G16" s="26">
        <v>10233</v>
      </c>
      <c r="H16" s="34"/>
      <c r="I16" s="26">
        <v>32463925761</v>
      </c>
      <c r="J16" s="34"/>
      <c r="K16" s="26">
        <v>64986097</v>
      </c>
      <c r="L16" s="34"/>
      <c r="M16" s="26">
        <v>32398939664</v>
      </c>
    </row>
    <row r="17" spans="1:13" ht="21.75" customHeight="1" x14ac:dyDescent="0.2">
      <c r="A17" s="8" t="s">
        <v>191</v>
      </c>
      <c r="C17" s="26">
        <v>9123</v>
      </c>
      <c r="D17" s="34"/>
      <c r="E17" s="26">
        <v>0</v>
      </c>
      <c r="F17" s="34"/>
      <c r="G17" s="26">
        <v>9123</v>
      </c>
      <c r="H17" s="34"/>
      <c r="I17" s="26">
        <v>21050510096</v>
      </c>
      <c r="J17" s="34"/>
      <c r="K17" s="26">
        <v>0</v>
      </c>
      <c r="L17" s="34"/>
      <c r="M17" s="26">
        <v>21050510096</v>
      </c>
    </row>
    <row r="18" spans="1:13" ht="21.75" customHeight="1" thickBot="1" x14ac:dyDescent="0.25">
      <c r="A18" s="15" t="s">
        <v>72</v>
      </c>
      <c r="C18" s="35">
        <v>297872290784</v>
      </c>
      <c r="D18" s="34"/>
      <c r="E18" s="35">
        <v>-175235705</v>
      </c>
      <c r="F18" s="34"/>
      <c r="G18" s="35">
        <v>298047526489</v>
      </c>
      <c r="H18" s="34"/>
      <c r="I18" s="35">
        <v>3491942112580</v>
      </c>
      <c r="J18" s="34"/>
      <c r="K18" s="35">
        <v>1074701269</v>
      </c>
      <c r="L18" s="34"/>
      <c r="M18" s="35">
        <v>3490867411311</v>
      </c>
    </row>
    <row r="19" spans="1:13" ht="13.5" thickTop="1" x14ac:dyDescent="0.2"/>
  </sheetData>
  <autoFilter ref="A6:M18" xr:uid="{00000000-0001-0000-1100-000000000000}">
    <filterColumn colId="2" showButton="0"/>
    <filterColumn colId="3" showButton="0"/>
    <filterColumn colId="4" showButton="0"/>
    <filterColumn colId="5" showButton="0"/>
    <filterColumn colId="8" showButton="0"/>
    <filterColumn colId="9" showButton="0"/>
    <filterColumn colId="10" showButton="0"/>
    <filterColumn colId="11" showButton="0"/>
  </autoFilter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 tint="0.79998168889431442"/>
    <pageSetUpPr fitToPage="1"/>
  </sheetPr>
  <dimension ref="A1:R38"/>
  <sheetViews>
    <sheetView rightToLeft="1" view="pageBreakPreview" topLeftCell="A31" zoomScale="85" zoomScaleNormal="100" zoomScaleSheetLayoutView="85" workbookViewId="0">
      <selection activeCell="C38" sqref="C38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2.28515625" bestFit="1" customWidth="1"/>
    <col min="12" max="12" width="1.28515625" customWidth="1"/>
    <col min="13" max="13" width="18.85546875" bestFit="1" customWidth="1"/>
    <col min="14" max="14" width="1.28515625" customWidth="1"/>
    <col min="15" max="15" width="18.85546875" bestFit="1" customWidth="1"/>
    <col min="16" max="16" width="1.28515625" customWidth="1"/>
    <col min="17" max="17" width="16.28515625" customWidth="1"/>
    <col min="18" max="18" width="1.28515625" customWidth="1"/>
    <col min="19" max="19" width="0.28515625" customWidth="1"/>
  </cols>
  <sheetData>
    <row r="1" spans="1:18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8" ht="21.75" customHeight="1" x14ac:dyDescent="0.2">
      <c r="A2" s="54" t="s">
        <v>192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ht="14.45" customHeight="1" x14ac:dyDescent="0.2"/>
    <row r="5" spans="1:18" ht="14.45" customHeight="1" x14ac:dyDescent="0.2">
      <c r="A5" s="56" t="s">
        <v>293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14.45" customHeight="1" x14ac:dyDescent="0.2">
      <c r="A6" s="57" t="s">
        <v>195</v>
      </c>
      <c r="C6" s="57" t="s">
        <v>211</v>
      </c>
      <c r="D6" s="57"/>
      <c r="E6" s="57"/>
      <c r="F6" s="57"/>
      <c r="G6" s="57"/>
      <c r="H6" s="57"/>
      <c r="I6" s="57"/>
      <c r="K6" s="57" t="s">
        <v>212</v>
      </c>
      <c r="L6" s="57"/>
      <c r="M6" s="57"/>
      <c r="N6" s="57"/>
      <c r="O6" s="57"/>
      <c r="P6" s="57"/>
      <c r="Q6" s="57"/>
      <c r="R6" s="57"/>
    </row>
    <row r="7" spans="1:18" ht="29.1" customHeight="1" x14ac:dyDescent="0.2">
      <c r="A7" s="57"/>
      <c r="C7" s="19" t="s">
        <v>13</v>
      </c>
      <c r="D7" s="3"/>
      <c r="E7" s="19" t="s">
        <v>294</v>
      </c>
      <c r="F7" s="3"/>
      <c r="G7" s="19" t="s">
        <v>295</v>
      </c>
      <c r="H7" s="3"/>
      <c r="I7" s="19" t="s">
        <v>296</v>
      </c>
      <c r="K7" s="19" t="s">
        <v>13</v>
      </c>
      <c r="L7" s="3"/>
      <c r="M7" s="19" t="s">
        <v>294</v>
      </c>
      <c r="N7" s="3"/>
      <c r="O7" s="19" t="s">
        <v>295</v>
      </c>
      <c r="P7" s="3"/>
      <c r="Q7" s="79" t="s">
        <v>296</v>
      </c>
      <c r="R7" s="79"/>
    </row>
    <row r="8" spans="1:18" ht="21.75" customHeight="1" x14ac:dyDescent="0.2">
      <c r="A8" s="5" t="s">
        <v>217</v>
      </c>
      <c r="C8" s="6">
        <v>0</v>
      </c>
      <c r="E8" s="6">
        <v>0</v>
      </c>
      <c r="G8" s="6">
        <v>0</v>
      </c>
      <c r="I8" s="6">
        <v>0</v>
      </c>
      <c r="K8" s="25">
        <v>19993577</v>
      </c>
      <c r="L8" s="34"/>
      <c r="M8" s="25">
        <v>10966715682</v>
      </c>
      <c r="N8" s="34"/>
      <c r="O8" s="25">
        <v>13935523169</v>
      </c>
      <c r="P8" s="34"/>
      <c r="Q8" s="68">
        <v>-2968807487</v>
      </c>
      <c r="R8" s="68"/>
    </row>
    <row r="9" spans="1:18" ht="21.75" customHeight="1" x14ac:dyDescent="0.2">
      <c r="A9" s="8" t="s">
        <v>21</v>
      </c>
      <c r="C9" s="9">
        <v>0</v>
      </c>
      <c r="E9" s="9">
        <v>0</v>
      </c>
      <c r="G9" s="9">
        <v>0</v>
      </c>
      <c r="I9" s="9">
        <v>0</v>
      </c>
      <c r="K9" s="26">
        <v>32300001</v>
      </c>
      <c r="L9" s="34"/>
      <c r="M9" s="26">
        <v>97532392238</v>
      </c>
      <c r="N9" s="34"/>
      <c r="O9" s="26">
        <v>83640860602</v>
      </c>
      <c r="P9" s="34"/>
      <c r="Q9" s="69">
        <v>13891531636</v>
      </c>
      <c r="R9" s="69"/>
    </row>
    <row r="10" spans="1:18" ht="21.75" customHeight="1" x14ac:dyDescent="0.2">
      <c r="A10" s="8" t="s">
        <v>38</v>
      </c>
      <c r="C10" s="9">
        <v>0</v>
      </c>
      <c r="E10" s="9">
        <v>0</v>
      </c>
      <c r="G10" s="9">
        <v>0</v>
      </c>
      <c r="I10" s="9">
        <v>0</v>
      </c>
      <c r="K10" s="26">
        <v>562500</v>
      </c>
      <c r="L10" s="34"/>
      <c r="M10" s="26">
        <v>5812383074</v>
      </c>
      <c r="N10" s="34"/>
      <c r="O10" s="26">
        <v>4947995996</v>
      </c>
      <c r="P10" s="34"/>
      <c r="Q10" s="69">
        <v>864387078</v>
      </c>
      <c r="R10" s="69"/>
    </row>
    <row r="11" spans="1:18" ht="21.75" customHeight="1" x14ac:dyDescent="0.2">
      <c r="A11" s="8" t="s">
        <v>99</v>
      </c>
      <c r="C11" s="9">
        <v>0</v>
      </c>
      <c r="E11" s="9">
        <v>0</v>
      </c>
      <c r="G11" s="9">
        <v>0</v>
      </c>
      <c r="I11" s="9">
        <v>0</v>
      </c>
      <c r="K11" s="26">
        <v>7132</v>
      </c>
      <c r="L11" s="34"/>
      <c r="M11" s="26">
        <v>263699131428</v>
      </c>
      <c r="N11" s="34"/>
      <c r="O11" s="26">
        <v>218808998272</v>
      </c>
      <c r="P11" s="34"/>
      <c r="Q11" s="69">
        <v>44890133156</v>
      </c>
      <c r="R11" s="69"/>
    </row>
    <row r="12" spans="1:18" ht="21.75" customHeight="1" x14ac:dyDescent="0.2">
      <c r="A12" s="8" t="s">
        <v>218</v>
      </c>
      <c r="C12" s="9">
        <v>0</v>
      </c>
      <c r="E12" s="9">
        <v>0</v>
      </c>
      <c r="G12" s="9">
        <v>0</v>
      </c>
      <c r="I12" s="9">
        <v>0</v>
      </c>
      <c r="K12" s="26">
        <v>1500000</v>
      </c>
      <c r="L12" s="34"/>
      <c r="M12" s="26">
        <v>5259021596</v>
      </c>
      <c r="N12" s="34"/>
      <c r="O12" s="26">
        <v>4739799834</v>
      </c>
      <c r="P12" s="34"/>
      <c r="Q12" s="69">
        <v>519221762</v>
      </c>
      <c r="R12" s="69"/>
    </row>
    <row r="13" spans="1:18" ht="21.75" customHeight="1" x14ac:dyDescent="0.2">
      <c r="A13" s="8" t="s">
        <v>23</v>
      </c>
      <c r="C13" s="9">
        <v>0</v>
      </c>
      <c r="E13" s="9">
        <v>0</v>
      </c>
      <c r="G13" s="9">
        <v>0</v>
      </c>
      <c r="I13" s="9">
        <v>0</v>
      </c>
      <c r="K13" s="26">
        <v>2</v>
      </c>
      <c r="L13" s="34"/>
      <c r="M13" s="26">
        <v>2</v>
      </c>
      <c r="N13" s="34"/>
      <c r="O13" s="26">
        <v>3159</v>
      </c>
      <c r="P13" s="34"/>
      <c r="Q13" s="69">
        <v>-3157</v>
      </c>
      <c r="R13" s="69"/>
    </row>
    <row r="14" spans="1:18" ht="21.75" customHeight="1" x14ac:dyDescent="0.2">
      <c r="A14" s="8" t="s">
        <v>29</v>
      </c>
      <c r="C14" s="9">
        <v>0</v>
      </c>
      <c r="E14" s="9">
        <v>0</v>
      </c>
      <c r="G14" s="9">
        <v>0</v>
      </c>
      <c r="I14" s="9">
        <v>0</v>
      </c>
      <c r="K14" s="26">
        <v>1</v>
      </c>
      <c r="L14" s="34"/>
      <c r="M14" s="26">
        <v>1</v>
      </c>
      <c r="N14" s="34"/>
      <c r="O14" s="26">
        <v>9618</v>
      </c>
      <c r="P14" s="34"/>
      <c r="Q14" s="69">
        <v>-9617</v>
      </c>
      <c r="R14" s="69"/>
    </row>
    <row r="15" spans="1:18" ht="21.75" customHeight="1" x14ac:dyDescent="0.2">
      <c r="A15" s="8" t="s">
        <v>100</v>
      </c>
      <c r="C15" s="9">
        <v>0</v>
      </c>
      <c r="E15" s="9">
        <v>0</v>
      </c>
      <c r="G15" s="9">
        <v>0</v>
      </c>
      <c r="I15" s="9">
        <v>0</v>
      </c>
      <c r="K15" s="26">
        <v>1030</v>
      </c>
      <c r="L15" s="34"/>
      <c r="M15" s="26">
        <v>100747901910</v>
      </c>
      <c r="N15" s="34"/>
      <c r="O15" s="26">
        <v>99214547090</v>
      </c>
      <c r="P15" s="34"/>
      <c r="Q15" s="69">
        <v>1533354820</v>
      </c>
      <c r="R15" s="69"/>
    </row>
    <row r="16" spans="1:18" ht="21.75" customHeight="1" x14ac:dyDescent="0.2">
      <c r="A16" s="8" t="s">
        <v>219</v>
      </c>
      <c r="C16" s="9">
        <v>0</v>
      </c>
      <c r="E16" s="9">
        <v>0</v>
      </c>
      <c r="G16" s="9">
        <v>0</v>
      </c>
      <c r="I16" s="9">
        <v>0</v>
      </c>
      <c r="K16" s="26">
        <v>2000000</v>
      </c>
      <c r="L16" s="34"/>
      <c r="M16" s="26">
        <v>10726284628</v>
      </c>
      <c r="N16" s="34"/>
      <c r="O16" s="26">
        <v>7151195700</v>
      </c>
      <c r="P16" s="34"/>
      <c r="Q16" s="69">
        <v>3575088928</v>
      </c>
      <c r="R16" s="69"/>
    </row>
    <row r="17" spans="1:18" ht="21.75" customHeight="1" x14ac:dyDescent="0.2">
      <c r="A17" s="8" t="s">
        <v>70</v>
      </c>
      <c r="C17" s="9">
        <v>0</v>
      </c>
      <c r="E17" s="9">
        <v>0</v>
      </c>
      <c r="G17" s="9">
        <v>0</v>
      </c>
      <c r="I17" s="9">
        <v>0</v>
      </c>
      <c r="K17" s="26">
        <v>2</v>
      </c>
      <c r="L17" s="34"/>
      <c r="M17" s="26">
        <v>2</v>
      </c>
      <c r="N17" s="34"/>
      <c r="O17" s="26">
        <v>12950</v>
      </c>
      <c r="P17" s="34"/>
      <c r="Q17" s="69">
        <v>-12948</v>
      </c>
      <c r="R17" s="69"/>
    </row>
    <row r="18" spans="1:18" ht="21.75" customHeight="1" x14ac:dyDescent="0.2">
      <c r="A18" s="8" t="s">
        <v>220</v>
      </c>
      <c r="C18" s="9">
        <v>0</v>
      </c>
      <c r="E18" s="9">
        <v>0</v>
      </c>
      <c r="G18" s="9">
        <v>0</v>
      </c>
      <c r="I18" s="9">
        <v>0</v>
      </c>
      <c r="K18" s="26">
        <v>1548759</v>
      </c>
      <c r="L18" s="34"/>
      <c r="M18" s="26">
        <v>1925050763</v>
      </c>
      <c r="N18" s="34"/>
      <c r="O18" s="26">
        <v>2007565224</v>
      </c>
      <c r="P18" s="34"/>
      <c r="Q18" s="69">
        <v>-82514461</v>
      </c>
      <c r="R18" s="69"/>
    </row>
    <row r="19" spans="1:18" ht="21.75" customHeight="1" x14ac:dyDescent="0.2">
      <c r="A19" s="8" t="s">
        <v>221</v>
      </c>
      <c r="C19" s="9">
        <v>0</v>
      </c>
      <c r="E19" s="9">
        <v>0</v>
      </c>
      <c r="G19" s="9">
        <v>0</v>
      </c>
      <c r="I19" s="9">
        <v>0</v>
      </c>
      <c r="K19" s="26">
        <v>6500000</v>
      </c>
      <c r="L19" s="34"/>
      <c r="M19" s="26">
        <v>7933702098</v>
      </c>
      <c r="N19" s="34"/>
      <c r="O19" s="26">
        <v>8067318480</v>
      </c>
      <c r="P19" s="34"/>
      <c r="Q19" s="69">
        <v>-133616382</v>
      </c>
      <c r="R19" s="69"/>
    </row>
    <row r="20" spans="1:18" ht="21.75" customHeight="1" x14ac:dyDescent="0.2">
      <c r="A20" s="8" t="s">
        <v>64</v>
      </c>
      <c r="C20" s="9">
        <v>0</v>
      </c>
      <c r="E20" s="9">
        <v>0</v>
      </c>
      <c r="G20" s="9">
        <v>0</v>
      </c>
      <c r="I20" s="9">
        <v>0</v>
      </c>
      <c r="K20" s="26">
        <v>1</v>
      </c>
      <c r="L20" s="34"/>
      <c r="M20" s="26">
        <v>1</v>
      </c>
      <c r="N20" s="34"/>
      <c r="O20" s="26">
        <v>1635</v>
      </c>
      <c r="P20" s="34"/>
      <c r="Q20" s="69">
        <v>-1634</v>
      </c>
      <c r="R20" s="69"/>
    </row>
    <row r="21" spans="1:18" ht="21.75" customHeight="1" x14ac:dyDescent="0.2">
      <c r="A21" s="8" t="s">
        <v>222</v>
      </c>
      <c r="C21" s="9">
        <v>0</v>
      </c>
      <c r="E21" s="9">
        <v>0</v>
      </c>
      <c r="G21" s="9">
        <v>0</v>
      </c>
      <c r="I21" s="9">
        <v>0</v>
      </c>
      <c r="K21" s="26">
        <v>1136204</v>
      </c>
      <c r="L21" s="34"/>
      <c r="M21" s="26">
        <v>922597648</v>
      </c>
      <c r="N21" s="34"/>
      <c r="O21" s="26">
        <v>1372273957</v>
      </c>
      <c r="P21" s="34"/>
      <c r="Q21" s="69">
        <v>-449676309</v>
      </c>
      <c r="R21" s="69"/>
    </row>
    <row r="22" spans="1:18" ht="21.75" customHeight="1" x14ac:dyDescent="0.2">
      <c r="A22" s="8" t="s">
        <v>22</v>
      </c>
      <c r="C22" s="9">
        <v>0</v>
      </c>
      <c r="E22" s="9">
        <v>0</v>
      </c>
      <c r="G22" s="9">
        <v>0</v>
      </c>
      <c r="I22" s="9">
        <v>0</v>
      </c>
      <c r="K22" s="26">
        <v>19829366</v>
      </c>
      <c r="L22" s="34"/>
      <c r="M22" s="26">
        <v>44905014847</v>
      </c>
      <c r="N22" s="34"/>
      <c r="O22" s="26">
        <v>47412392959</v>
      </c>
      <c r="P22" s="34"/>
      <c r="Q22" s="69">
        <v>-2507378112</v>
      </c>
      <c r="R22" s="69"/>
    </row>
    <row r="23" spans="1:18" ht="21.75" customHeight="1" x14ac:dyDescent="0.2">
      <c r="A23" s="8" t="s">
        <v>34</v>
      </c>
      <c r="C23" s="9">
        <v>0</v>
      </c>
      <c r="E23" s="9">
        <v>0</v>
      </c>
      <c r="G23" s="9">
        <v>0</v>
      </c>
      <c r="I23" s="9">
        <v>0</v>
      </c>
      <c r="K23" s="26">
        <v>2</v>
      </c>
      <c r="L23" s="34"/>
      <c r="M23" s="26">
        <v>2</v>
      </c>
      <c r="N23" s="34"/>
      <c r="O23" s="26">
        <v>4520</v>
      </c>
      <c r="P23" s="34"/>
      <c r="Q23" s="69">
        <v>-4518</v>
      </c>
      <c r="R23" s="69"/>
    </row>
    <row r="24" spans="1:18" ht="21.75" customHeight="1" x14ac:dyDescent="0.2">
      <c r="A24" s="8" t="s">
        <v>223</v>
      </c>
      <c r="C24" s="9">
        <v>0</v>
      </c>
      <c r="E24" s="9">
        <v>0</v>
      </c>
      <c r="G24" s="9">
        <v>0</v>
      </c>
      <c r="I24" s="9">
        <v>0</v>
      </c>
      <c r="K24" s="26">
        <v>3750000</v>
      </c>
      <c r="L24" s="34"/>
      <c r="M24" s="26">
        <v>11944161296</v>
      </c>
      <c r="N24" s="34"/>
      <c r="O24" s="26">
        <v>11995882380</v>
      </c>
      <c r="P24" s="34"/>
      <c r="Q24" s="69">
        <v>-51721084</v>
      </c>
      <c r="R24" s="69"/>
    </row>
    <row r="25" spans="1:18" ht="21.75" customHeight="1" x14ac:dyDescent="0.2">
      <c r="A25" s="8" t="s">
        <v>69</v>
      </c>
      <c r="C25" s="9">
        <v>0</v>
      </c>
      <c r="E25" s="9">
        <v>0</v>
      </c>
      <c r="G25" s="9">
        <v>0</v>
      </c>
      <c r="I25" s="9">
        <v>0</v>
      </c>
      <c r="K25" s="26">
        <v>1</v>
      </c>
      <c r="L25" s="34"/>
      <c r="M25" s="26">
        <v>1</v>
      </c>
      <c r="N25" s="34"/>
      <c r="O25" s="26">
        <v>2396</v>
      </c>
      <c r="P25" s="34"/>
      <c r="Q25" s="69">
        <v>-2395</v>
      </c>
      <c r="R25" s="69"/>
    </row>
    <row r="26" spans="1:18" ht="21.75" customHeight="1" x14ac:dyDescent="0.2">
      <c r="A26" s="8" t="s">
        <v>66</v>
      </c>
      <c r="C26" s="9">
        <v>0</v>
      </c>
      <c r="E26" s="9">
        <v>0</v>
      </c>
      <c r="G26" s="9">
        <v>0</v>
      </c>
      <c r="I26" s="9">
        <v>0</v>
      </c>
      <c r="K26" s="26">
        <v>1</v>
      </c>
      <c r="L26" s="34"/>
      <c r="M26" s="26">
        <v>1</v>
      </c>
      <c r="N26" s="34"/>
      <c r="O26" s="26">
        <v>1100</v>
      </c>
      <c r="P26" s="34"/>
      <c r="Q26" s="69">
        <v>-1099</v>
      </c>
      <c r="R26" s="69"/>
    </row>
    <row r="27" spans="1:18" ht="21.75" customHeight="1" x14ac:dyDescent="0.2">
      <c r="A27" s="8" t="s">
        <v>231</v>
      </c>
      <c r="C27" s="9">
        <v>0</v>
      </c>
      <c r="E27" s="9">
        <v>0</v>
      </c>
      <c r="G27" s="9">
        <v>0</v>
      </c>
      <c r="I27" s="9">
        <v>0</v>
      </c>
      <c r="K27" s="26">
        <v>105000</v>
      </c>
      <c r="L27" s="34"/>
      <c r="M27" s="26">
        <v>105000000000</v>
      </c>
      <c r="N27" s="34"/>
      <c r="O27" s="26">
        <v>96983518550</v>
      </c>
      <c r="P27" s="34"/>
      <c r="Q27" s="69">
        <v>8016481450</v>
      </c>
      <c r="R27" s="69"/>
    </row>
    <row r="28" spans="1:18" ht="21.75" customHeight="1" x14ac:dyDescent="0.2">
      <c r="A28" s="8" t="s">
        <v>232</v>
      </c>
      <c r="C28" s="9">
        <v>0</v>
      </c>
      <c r="E28" s="9">
        <v>0</v>
      </c>
      <c r="G28" s="9">
        <v>0</v>
      </c>
      <c r="I28" s="9">
        <v>0</v>
      </c>
      <c r="K28" s="26">
        <v>817100</v>
      </c>
      <c r="L28" s="34"/>
      <c r="M28" s="26">
        <v>817100000000</v>
      </c>
      <c r="N28" s="34"/>
      <c r="O28" s="26">
        <v>760288116797</v>
      </c>
      <c r="P28" s="34"/>
      <c r="Q28" s="69">
        <v>56811883203</v>
      </c>
      <c r="R28" s="69"/>
    </row>
    <row r="29" spans="1:18" ht="21.75" customHeight="1" x14ac:dyDescent="0.2">
      <c r="A29" s="8" t="s">
        <v>233</v>
      </c>
      <c r="C29" s="9">
        <v>0</v>
      </c>
      <c r="E29" s="9">
        <v>0</v>
      </c>
      <c r="G29" s="9">
        <v>0</v>
      </c>
      <c r="I29" s="9">
        <v>0</v>
      </c>
      <c r="K29" s="26">
        <v>206800</v>
      </c>
      <c r="L29" s="34"/>
      <c r="M29" s="26">
        <v>206800000000</v>
      </c>
      <c r="N29" s="34"/>
      <c r="O29" s="26">
        <v>183997964323</v>
      </c>
      <c r="P29" s="34"/>
      <c r="Q29" s="69">
        <v>22802035677</v>
      </c>
      <c r="R29" s="69"/>
    </row>
    <row r="30" spans="1:18" ht="21.75" customHeight="1" x14ac:dyDescent="0.2">
      <c r="A30" s="8" t="s">
        <v>234</v>
      </c>
      <c r="C30" s="9">
        <v>0</v>
      </c>
      <c r="E30" s="9">
        <v>0</v>
      </c>
      <c r="G30" s="9">
        <v>0</v>
      </c>
      <c r="I30" s="9">
        <v>0</v>
      </c>
      <c r="K30" s="26">
        <v>1685000</v>
      </c>
      <c r="L30" s="34"/>
      <c r="M30" s="26">
        <v>1685000000000</v>
      </c>
      <c r="N30" s="34"/>
      <c r="O30" s="26">
        <v>1618233392026</v>
      </c>
      <c r="P30" s="34"/>
      <c r="Q30" s="69">
        <v>66766607974</v>
      </c>
      <c r="R30" s="69"/>
    </row>
    <row r="31" spans="1:18" ht="21.75" customHeight="1" x14ac:dyDescent="0.2">
      <c r="A31" s="8" t="s">
        <v>235</v>
      </c>
      <c r="C31" s="9">
        <v>0</v>
      </c>
      <c r="E31" s="9">
        <v>0</v>
      </c>
      <c r="G31" s="9">
        <v>0</v>
      </c>
      <c r="I31" s="9">
        <v>0</v>
      </c>
      <c r="K31" s="26">
        <v>444300</v>
      </c>
      <c r="L31" s="34"/>
      <c r="M31" s="26">
        <v>444300000000</v>
      </c>
      <c r="N31" s="34"/>
      <c r="O31" s="26">
        <v>359777791453</v>
      </c>
      <c r="P31" s="34"/>
      <c r="Q31" s="69">
        <v>84522208547</v>
      </c>
      <c r="R31" s="69"/>
    </row>
    <row r="32" spans="1:18" ht="21.75" customHeight="1" x14ac:dyDescent="0.2">
      <c r="A32" s="8" t="s">
        <v>236</v>
      </c>
      <c r="C32" s="9">
        <v>0</v>
      </c>
      <c r="E32" s="9">
        <v>0</v>
      </c>
      <c r="G32" s="9">
        <v>0</v>
      </c>
      <c r="I32" s="9">
        <v>0</v>
      </c>
      <c r="K32" s="26">
        <v>170800</v>
      </c>
      <c r="L32" s="34"/>
      <c r="M32" s="26">
        <v>170800000000</v>
      </c>
      <c r="N32" s="34"/>
      <c r="O32" s="26">
        <v>134671882296</v>
      </c>
      <c r="P32" s="34"/>
      <c r="Q32" s="69">
        <v>36128117704</v>
      </c>
      <c r="R32" s="69"/>
    </row>
    <row r="33" spans="1:18" ht="21.75" customHeight="1" x14ac:dyDescent="0.2">
      <c r="A33" s="8" t="s">
        <v>237</v>
      </c>
      <c r="C33" s="9">
        <v>0</v>
      </c>
      <c r="E33" s="9">
        <v>0</v>
      </c>
      <c r="G33" s="9">
        <v>0</v>
      </c>
      <c r="I33" s="9">
        <v>0</v>
      </c>
      <c r="K33" s="26">
        <v>495580</v>
      </c>
      <c r="L33" s="34"/>
      <c r="M33" s="26">
        <v>495580000000</v>
      </c>
      <c r="N33" s="34"/>
      <c r="O33" s="26">
        <v>423644100586</v>
      </c>
      <c r="P33" s="34"/>
      <c r="Q33" s="69">
        <v>71935899414</v>
      </c>
      <c r="R33" s="69"/>
    </row>
    <row r="34" spans="1:18" ht="21.75" customHeight="1" x14ac:dyDescent="0.2">
      <c r="A34" s="8" t="s">
        <v>238</v>
      </c>
      <c r="C34" s="9">
        <v>0</v>
      </c>
      <c r="E34" s="9">
        <v>0</v>
      </c>
      <c r="G34" s="9">
        <v>0</v>
      </c>
      <c r="I34" s="9">
        <v>0</v>
      </c>
      <c r="K34" s="26">
        <v>158200</v>
      </c>
      <c r="L34" s="34"/>
      <c r="M34" s="26">
        <v>158200000000</v>
      </c>
      <c r="N34" s="34"/>
      <c r="O34" s="26">
        <v>128798910965</v>
      </c>
      <c r="P34" s="34"/>
      <c r="Q34" s="69">
        <v>29401089035</v>
      </c>
      <c r="R34" s="69"/>
    </row>
    <row r="35" spans="1:18" ht="21.75" customHeight="1" x14ac:dyDescent="0.2">
      <c r="A35" s="8" t="s">
        <v>239</v>
      </c>
      <c r="C35" s="9">
        <v>0</v>
      </c>
      <c r="E35" s="9">
        <v>0</v>
      </c>
      <c r="G35" s="9">
        <v>0</v>
      </c>
      <c r="I35" s="9">
        <v>0</v>
      </c>
      <c r="K35" s="26">
        <v>1590000</v>
      </c>
      <c r="L35" s="34"/>
      <c r="M35" s="26">
        <v>1590000000000</v>
      </c>
      <c r="N35" s="34"/>
      <c r="O35" s="26">
        <v>1560508806504</v>
      </c>
      <c r="P35" s="34"/>
      <c r="Q35" s="69">
        <v>29491193496</v>
      </c>
      <c r="R35" s="69"/>
    </row>
    <row r="36" spans="1:18" ht="21.75" customHeight="1" x14ac:dyDescent="0.2">
      <c r="A36" s="8" t="s">
        <v>240</v>
      </c>
      <c r="C36" s="9">
        <v>0</v>
      </c>
      <c r="E36" s="9">
        <v>0</v>
      </c>
      <c r="G36" s="9">
        <v>0</v>
      </c>
      <c r="I36" s="9">
        <v>0</v>
      </c>
      <c r="K36" s="26">
        <v>215000</v>
      </c>
      <c r="L36" s="34"/>
      <c r="M36" s="26">
        <v>215000000000</v>
      </c>
      <c r="N36" s="34"/>
      <c r="O36" s="26">
        <v>201826912240</v>
      </c>
      <c r="P36" s="34"/>
      <c r="Q36" s="69">
        <v>13173087760</v>
      </c>
      <c r="R36" s="69"/>
    </row>
    <row r="37" spans="1:18" ht="21.75" customHeight="1" x14ac:dyDescent="0.2">
      <c r="A37" s="11" t="s">
        <v>128</v>
      </c>
      <c r="C37" s="9">
        <v>0</v>
      </c>
      <c r="E37" s="13">
        <v>0</v>
      </c>
      <c r="G37" s="13">
        <v>0</v>
      </c>
      <c r="I37" s="13">
        <v>0</v>
      </c>
      <c r="K37" s="26">
        <v>3000</v>
      </c>
      <c r="L37" s="34"/>
      <c r="M37" s="27">
        <v>2998368750</v>
      </c>
      <c r="N37" s="34"/>
      <c r="O37" s="27">
        <v>3000000000</v>
      </c>
      <c r="P37" s="34"/>
      <c r="Q37" s="70">
        <v>-1631250</v>
      </c>
      <c r="R37" s="70"/>
    </row>
    <row r="38" spans="1:18" ht="21.75" customHeight="1" x14ac:dyDescent="0.2">
      <c r="A38" s="15" t="s">
        <v>72</v>
      </c>
      <c r="C38" s="9"/>
      <c r="E38" s="16">
        <v>0</v>
      </c>
      <c r="G38" s="16">
        <v>0</v>
      </c>
      <c r="I38" s="16">
        <v>0</v>
      </c>
      <c r="K38" s="26"/>
      <c r="L38" s="34"/>
      <c r="M38" s="35">
        <v>6453152725968</v>
      </c>
      <c r="N38" s="34"/>
      <c r="O38" s="35">
        <v>5975025784781</v>
      </c>
      <c r="P38" s="34"/>
      <c r="Q38" s="80">
        <v>478126941187</v>
      </c>
      <c r="R38" s="80"/>
    </row>
  </sheetData>
  <mergeCells count="39">
    <mergeCell ref="Q38:R38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  <pageSetUpPr fitToPage="1"/>
  </sheetPr>
  <dimension ref="A1:AB67"/>
  <sheetViews>
    <sheetView rightToLeft="1" view="pageBreakPreview" topLeftCell="C1" zoomScale="85" zoomScaleNormal="100" zoomScaleSheetLayoutView="85" workbookViewId="0">
      <selection activeCell="X64" sqref="X64:X65"/>
    </sheetView>
  </sheetViews>
  <sheetFormatPr defaultRowHeight="12.75" x14ac:dyDescent="0.2"/>
  <cols>
    <col min="1" max="1" width="3.85546875" bestFit="1" customWidth="1"/>
    <col min="2" max="2" width="2.5703125" customWidth="1"/>
    <col min="3" max="3" width="23.42578125" customWidth="1"/>
    <col min="4" max="5" width="1.28515625" customWidth="1"/>
    <col min="6" max="6" width="12.5703125" bestFit="1" customWidth="1"/>
    <col min="7" max="7" width="1.28515625" customWidth="1"/>
    <col min="8" max="8" width="18.5703125" bestFit="1" customWidth="1"/>
    <col min="9" max="9" width="1.28515625" customWidth="1"/>
    <col min="10" max="10" width="18.5703125" bestFit="1" customWidth="1"/>
    <col min="11" max="11" width="1.28515625" customWidth="1"/>
    <col min="12" max="12" width="11.5703125" bestFit="1" customWidth="1"/>
    <col min="13" max="13" width="1.28515625" customWidth="1"/>
    <col min="14" max="14" width="15.42578125" bestFit="1" customWidth="1"/>
    <col min="15" max="15" width="1.28515625" customWidth="1"/>
    <col min="16" max="16" width="5.5703125" bestFit="1" customWidth="1"/>
    <col min="17" max="17" width="1.28515625" customWidth="1"/>
    <col min="18" max="18" width="10.28515625" bestFit="1" customWidth="1"/>
    <col min="19" max="19" width="1.28515625" customWidth="1"/>
    <col min="20" max="20" width="12.7109375" bestFit="1" customWidth="1"/>
    <col min="21" max="21" width="1.28515625" customWidth="1"/>
    <col min="22" max="22" width="16.42578125" bestFit="1" customWidth="1"/>
    <col min="23" max="23" width="1.28515625" customWidth="1"/>
    <col min="24" max="24" width="18.5703125" bestFit="1" customWidth="1"/>
    <col min="25" max="25" width="1.28515625" customWidth="1"/>
    <col min="26" max="26" width="18.28515625" customWidth="1"/>
    <col min="27" max="27" width="1.28515625" customWidth="1"/>
    <col min="28" max="28" width="19.140625" bestFit="1" customWidth="1"/>
    <col min="29" max="29" width="0.28515625" customWidth="1"/>
  </cols>
  <sheetData>
    <row r="1" spans="1:28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28" ht="21.7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8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 ht="14.45" customHeight="1" x14ac:dyDescent="0.2">
      <c r="A4" s="1" t="s">
        <v>3</v>
      </c>
      <c r="B4" s="56" t="s">
        <v>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ht="14.45" customHeight="1" x14ac:dyDescent="0.2">
      <c r="A5" s="56" t="s">
        <v>5</v>
      </c>
      <c r="B5" s="56"/>
      <c r="C5" s="56" t="s">
        <v>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ht="14.45" customHeight="1" x14ac:dyDescent="0.2">
      <c r="F6" s="57" t="s">
        <v>7</v>
      </c>
      <c r="G6" s="57"/>
      <c r="H6" s="57"/>
      <c r="I6" s="57"/>
      <c r="J6" s="57"/>
      <c r="L6" s="57" t="s">
        <v>8</v>
      </c>
      <c r="M6" s="57"/>
      <c r="N6" s="57"/>
      <c r="O6" s="57"/>
      <c r="P6" s="57"/>
      <c r="Q6" s="57"/>
      <c r="R6" s="57"/>
      <c r="T6" s="57" t="s">
        <v>9</v>
      </c>
      <c r="U6" s="57"/>
      <c r="V6" s="57"/>
      <c r="W6" s="57"/>
      <c r="X6" s="57"/>
      <c r="Y6" s="57"/>
      <c r="Z6" s="57"/>
      <c r="AA6" s="57"/>
      <c r="AB6" s="57"/>
    </row>
    <row r="7" spans="1:28" ht="14.45" customHeight="1" x14ac:dyDescent="0.2">
      <c r="F7" s="3"/>
      <c r="G7" s="3"/>
      <c r="H7" s="3"/>
      <c r="I7" s="3"/>
      <c r="J7" s="3"/>
      <c r="L7" s="58" t="s">
        <v>10</v>
      </c>
      <c r="M7" s="58"/>
      <c r="N7" s="58"/>
      <c r="O7" s="3"/>
      <c r="P7" s="58" t="s">
        <v>11</v>
      </c>
      <c r="Q7" s="58"/>
      <c r="R7" s="58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57" t="s">
        <v>12</v>
      </c>
      <c r="B8" s="57"/>
      <c r="C8" s="57"/>
      <c r="E8" s="57" t="s">
        <v>13</v>
      </c>
      <c r="F8" s="57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59" t="s">
        <v>19</v>
      </c>
      <c r="B9" s="59"/>
      <c r="C9" s="59"/>
      <c r="E9" s="60">
        <v>1675000</v>
      </c>
      <c r="F9" s="60"/>
      <c r="H9" s="6">
        <v>7056959388</v>
      </c>
      <c r="J9" s="6">
        <v>7424387400.75</v>
      </c>
      <c r="L9" s="6">
        <v>0</v>
      </c>
      <c r="N9" s="6">
        <v>0</v>
      </c>
      <c r="P9" s="6">
        <v>0</v>
      </c>
      <c r="R9" s="6">
        <v>0</v>
      </c>
      <c r="T9" s="6">
        <v>1675000</v>
      </c>
      <c r="V9" s="6">
        <v>4153</v>
      </c>
      <c r="X9" s="6">
        <v>7056959388</v>
      </c>
      <c r="Z9" s="6">
        <v>6902502994.25</v>
      </c>
      <c r="AB9" s="7">
        <v>0.02</v>
      </c>
    </row>
    <row r="10" spans="1:28" ht="21.75" customHeight="1" x14ac:dyDescent="0.2">
      <c r="A10" s="61" t="s">
        <v>20</v>
      </c>
      <c r="B10" s="61"/>
      <c r="C10" s="61"/>
      <c r="E10" s="62">
        <v>106224160</v>
      </c>
      <c r="F10" s="62"/>
      <c r="H10" s="9">
        <v>149311931100</v>
      </c>
      <c r="J10" s="9">
        <v>132491630384.702</v>
      </c>
      <c r="L10" s="9">
        <v>44820234</v>
      </c>
      <c r="N10" s="9">
        <v>0</v>
      </c>
      <c r="P10" s="9">
        <v>0</v>
      </c>
      <c r="R10" s="9">
        <v>0</v>
      </c>
      <c r="T10" s="9">
        <v>151044394</v>
      </c>
      <c r="V10" s="9">
        <v>873</v>
      </c>
      <c r="X10" s="9">
        <v>149311931100</v>
      </c>
      <c r="Z10" s="9">
        <v>130842464588.414</v>
      </c>
      <c r="AB10" s="10">
        <v>0.32</v>
      </c>
    </row>
    <row r="11" spans="1:28" ht="21.75" customHeight="1" x14ac:dyDescent="0.2">
      <c r="A11" s="61" t="s">
        <v>21</v>
      </c>
      <c r="B11" s="61"/>
      <c r="C11" s="61"/>
      <c r="E11" s="62">
        <v>42812336</v>
      </c>
      <c r="F11" s="62"/>
      <c r="H11" s="9">
        <v>91078643816</v>
      </c>
      <c r="J11" s="9">
        <v>137512280932.48499</v>
      </c>
      <c r="L11" s="9">
        <v>0</v>
      </c>
      <c r="N11" s="9">
        <v>0</v>
      </c>
      <c r="P11" s="9">
        <v>0</v>
      </c>
      <c r="R11" s="9">
        <v>0</v>
      </c>
      <c r="T11" s="9">
        <v>42812336</v>
      </c>
      <c r="V11" s="9">
        <v>3110</v>
      </c>
      <c r="X11" s="9">
        <v>91078643816</v>
      </c>
      <c r="Z11" s="9">
        <v>132117143558.85899</v>
      </c>
      <c r="AB11" s="10">
        <v>0.33</v>
      </c>
    </row>
    <row r="12" spans="1:28" ht="21.75" customHeight="1" x14ac:dyDescent="0.2">
      <c r="A12" s="61" t="s">
        <v>22</v>
      </c>
      <c r="B12" s="61"/>
      <c r="C12" s="61"/>
      <c r="E12" s="62">
        <v>22656987</v>
      </c>
      <c r="F12" s="62"/>
      <c r="H12" s="9">
        <v>38475691920</v>
      </c>
      <c r="J12" s="9">
        <v>43255076495.702797</v>
      </c>
      <c r="L12" s="9">
        <v>0</v>
      </c>
      <c r="N12" s="9">
        <v>0</v>
      </c>
      <c r="P12" s="9">
        <v>0</v>
      </c>
      <c r="R12" s="9">
        <v>0</v>
      </c>
      <c r="T12" s="9">
        <v>22656987</v>
      </c>
      <c r="V12" s="9">
        <v>1859</v>
      </c>
      <c r="X12" s="9">
        <v>38475691920</v>
      </c>
      <c r="Z12" s="9">
        <v>41793756343.8209</v>
      </c>
      <c r="AB12" s="10">
        <v>0.1</v>
      </c>
    </row>
    <row r="13" spans="1:28" ht="21.75" customHeight="1" x14ac:dyDescent="0.2">
      <c r="A13" s="61" t="s">
        <v>23</v>
      </c>
      <c r="B13" s="61"/>
      <c r="C13" s="61"/>
      <c r="E13" s="62">
        <v>18578690</v>
      </c>
      <c r="F13" s="62"/>
      <c r="H13" s="9">
        <v>31904720691</v>
      </c>
      <c r="J13" s="9">
        <v>39635414961.544998</v>
      </c>
      <c r="L13" s="9">
        <v>0</v>
      </c>
      <c r="N13" s="9">
        <v>0</v>
      </c>
      <c r="P13" s="9">
        <v>0</v>
      </c>
      <c r="R13" s="9">
        <v>0</v>
      </c>
      <c r="T13" s="9">
        <v>18578690</v>
      </c>
      <c r="V13" s="9">
        <v>2100</v>
      </c>
      <c r="X13" s="9">
        <v>31904720691</v>
      </c>
      <c r="Z13" s="9">
        <v>38713661125.230003</v>
      </c>
      <c r="AB13" s="10">
        <v>0.1</v>
      </c>
    </row>
    <row r="14" spans="1:28" ht="21.75" customHeight="1" x14ac:dyDescent="0.2">
      <c r="A14" s="61" t="s">
        <v>24</v>
      </c>
      <c r="B14" s="61"/>
      <c r="C14" s="61"/>
      <c r="E14" s="62">
        <v>4250000</v>
      </c>
      <c r="F14" s="62"/>
      <c r="H14" s="9">
        <v>29781543626</v>
      </c>
      <c r="J14" s="9">
        <v>26694543675</v>
      </c>
      <c r="L14" s="9">
        <v>0</v>
      </c>
      <c r="N14" s="9">
        <v>0</v>
      </c>
      <c r="P14" s="9">
        <v>0</v>
      </c>
      <c r="R14" s="9">
        <v>0</v>
      </c>
      <c r="T14" s="9">
        <v>4250000</v>
      </c>
      <c r="V14" s="9">
        <v>6150</v>
      </c>
      <c r="X14" s="9">
        <v>29781543626</v>
      </c>
      <c r="Z14" s="9">
        <v>25935457125</v>
      </c>
      <c r="AB14" s="10">
        <v>0.06</v>
      </c>
    </row>
    <row r="15" spans="1:28" ht="21.75" customHeight="1" x14ac:dyDescent="0.2">
      <c r="A15" s="61" t="s">
        <v>25</v>
      </c>
      <c r="B15" s="61"/>
      <c r="C15" s="61"/>
      <c r="E15" s="62">
        <v>8120000</v>
      </c>
      <c r="F15" s="62"/>
      <c r="H15" s="9">
        <v>70716156720</v>
      </c>
      <c r="J15" s="9">
        <v>60751532296</v>
      </c>
      <c r="L15" s="9">
        <v>0</v>
      </c>
      <c r="N15" s="9">
        <v>0</v>
      </c>
      <c r="P15" s="9">
        <v>0</v>
      </c>
      <c r="R15" s="9">
        <v>0</v>
      </c>
      <c r="T15" s="9">
        <v>8120000</v>
      </c>
      <c r="V15" s="9">
        <v>6940</v>
      </c>
      <c r="X15" s="9">
        <v>70716156720</v>
      </c>
      <c r="Z15" s="9">
        <v>55917192856</v>
      </c>
      <c r="AB15" s="10">
        <v>0.14000000000000001</v>
      </c>
    </row>
    <row r="16" spans="1:28" ht="21.75" customHeight="1" x14ac:dyDescent="0.2">
      <c r="A16" s="61" t="s">
        <v>26</v>
      </c>
      <c r="B16" s="61"/>
      <c r="C16" s="61"/>
      <c r="E16" s="62">
        <v>2388524</v>
      </c>
      <c r="F16" s="62"/>
      <c r="H16" s="9">
        <v>9893132101</v>
      </c>
      <c r="J16" s="9">
        <v>9281157738.3236809</v>
      </c>
      <c r="L16" s="9">
        <v>500284</v>
      </c>
      <c r="N16" s="9">
        <v>0</v>
      </c>
      <c r="P16" s="9">
        <v>0</v>
      </c>
      <c r="R16" s="9">
        <v>0</v>
      </c>
      <c r="T16" s="9">
        <v>2888808</v>
      </c>
      <c r="V16" s="9">
        <v>3092</v>
      </c>
      <c r="X16" s="9">
        <v>9893132101</v>
      </c>
      <c r="Z16" s="9">
        <v>8863148473.7827206</v>
      </c>
      <c r="AB16" s="10">
        <v>0.02</v>
      </c>
    </row>
    <row r="17" spans="1:28" ht="21.75" customHeight="1" x14ac:dyDescent="0.2">
      <c r="A17" s="61" t="s">
        <v>27</v>
      </c>
      <c r="B17" s="61"/>
      <c r="C17" s="61"/>
      <c r="E17" s="62">
        <v>49811</v>
      </c>
      <c r="F17" s="62"/>
      <c r="H17" s="9">
        <v>2139587952</v>
      </c>
      <c r="J17" s="9">
        <v>1849519459.4974</v>
      </c>
      <c r="L17" s="9">
        <v>0</v>
      </c>
      <c r="N17" s="9">
        <v>0</v>
      </c>
      <c r="P17" s="9">
        <v>0</v>
      </c>
      <c r="R17" s="9">
        <v>0</v>
      </c>
      <c r="T17" s="9">
        <v>49811</v>
      </c>
      <c r="V17" s="9">
        <v>34320</v>
      </c>
      <c r="X17" s="9">
        <v>2139587952</v>
      </c>
      <c r="Z17" s="9">
        <v>1696298980.4904001</v>
      </c>
      <c r="AB17" s="10">
        <v>0</v>
      </c>
    </row>
    <row r="18" spans="1:28" ht="21.75" customHeight="1" x14ac:dyDescent="0.2">
      <c r="A18" s="61" t="s">
        <v>28</v>
      </c>
      <c r="B18" s="61"/>
      <c r="C18" s="61"/>
      <c r="E18" s="62">
        <v>64000</v>
      </c>
      <c r="F18" s="62"/>
      <c r="H18" s="9">
        <v>39993999669</v>
      </c>
      <c r="J18" s="9">
        <v>33386630854.400002</v>
      </c>
      <c r="L18" s="9">
        <v>2427443</v>
      </c>
      <c r="N18" s="9">
        <v>0</v>
      </c>
      <c r="P18" s="9">
        <v>0</v>
      </c>
      <c r="R18" s="9">
        <v>0</v>
      </c>
      <c r="T18" s="9">
        <v>2491443</v>
      </c>
      <c r="V18" s="9">
        <v>13032</v>
      </c>
      <c r="X18" s="9">
        <v>39993999669</v>
      </c>
      <c r="Z18" s="9">
        <v>32217503785.5895</v>
      </c>
      <c r="AB18" s="10">
        <v>0.08</v>
      </c>
    </row>
    <row r="19" spans="1:28" ht="21.75" customHeight="1" x14ac:dyDescent="0.2">
      <c r="A19" s="61" t="s">
        <v>29</v>
      </c>
      <c r="B19" s="61"/>
      <c r="C19" s="61"/>
      <c r="E19" s="62">
        <v>621899</v>
      </c>
      <c r="F19" s="62"/>
      <c r="H19" s="9">
        <v>9903379181</v>
      </c>
      <c r="J19" s="9">
        <v>7059529285.1512003</v>
      </c>
      <c r="L19" s="9">
        <v>0</v>
      </c>
      <c r="N19" s="9">
        <v>0</v>
      </c>
      <c r="P19" s="9">
        <v>0</v>
      </c>
      <c r="R19" s="9">
        <v>0</v>
      </c>
      <c r="T19" s="9">
        <v>621899</v>
      </c>
      <c r="V19" s="9">
        <v>10430</v>
      </c>
      <c r="X19" s="9">
        <v>9903379181</v>
      </c>
      <c r="Z19" s="9">
        <v>6436266647.2138996</v>
      </c>
      <c r="AB19" s="10">
        <v>0.02</v>
      </c>
    </row>
    <row r="20" spans="1:28" ht="21.75" customHeight="1" x14ac:dyDescent="0.2">
      <c r="A20" s="61" t="s">
        <v>30</v>
      </c>
      <c r="B20" s="61"/>
      <c r="C20" s="61"/>
      <c r="E20" s="62">
        <v>417915</v>
      </c>
      <c r="F20" s="62"/>
      <c r="H20" s="9">
        <v>21311884176</v>
      </c>
      <c r="J20" s="9">
        <v>19133543616.687</v>
      </c>
      <c r="L20" s="9">
        <v>0</v>
      </c>
      <c r="N20" s="9">
        <v>0</v>
      </c>
      <c r="P20" s="9">
        <v>0</v>
      </c>
      <c r="R20" s="9">
        <v>0</v>
      </c>
      <c r="T20" s="9">
        <v>417915</v>
      </c>
      <c r="V20" s="9">
        <v>45600</v>
      </c>
      <c r="X20" s="9">
        <v>21311884176</v>
      </c>
      <c r="Z20" s="9">
        <v>18909613977.48</v>
      </c>
      <c r="AB20" s="10">
        <v>0.05</v>
      </c>
    </row>
    <row r="21" spans="1:28" ht="21.75" customHeight="1" x14ac:dyDescent="0.2">
      <c r="A21" s="61" t="s">
        <v>31</v>
      </c>
      <c r="B21" s="61"/>
      <c r="C21" s="61"/>
      <c r="E21" s="62">
        <v>1000000</v>
      </c>
      <c r="F21" s="62"/>
      <c r="H21" s="9">
        <v>46004534302</v>
      </c>
      <c r="J21" s="9">
        <v>59873571800</v>
      </c>
      <c r="L21" s="9">
        <v>0</v>
      </c>
      <c r="N21" s="9">
        <v>0</v>
      </c>
      <c r="P21" s="9">
        <v>0</v>
      </c>
      <c r="R21" s="9">
        <v>0</v>
      </c>
      <c r="T21" s="9">
        <v>1000000</v>
      </c>
      <c r="V21" s="9">
        <v>60730</v>
      </c>
      <c r="X21" s="9">
        <v>46004534302</v>
      </c>
      <c r="Z21" s="9">
        <v>60260557100</v>
      </c>
      <c r="AB21" s="10">
        <v>0.15</v>
      </c>
    </row>
    <row r="22" spans="1:28" ht="21.75" customHeight="1" x14ac:dyDescent="0.2">
      <c r="A22" s="61" t="s">
        <v>32</v>
      </c>
      <c r="B22" s="61"/>
      <c r="C22" s="61"/>
      <c r="E22" s="62">
        <v>2951000</v>
      </c>
      <c r="F22" s="62"/>
      <c r="H22" s="9">
        <v>23511286073</v>
      </c>
      <c r="J22" s="9">
        <v>17012776753.700001</v>
      </c>
      <c r="L22" s="9">
        <v>0</v>
      </c>
      <c r="N22" s="9">
        <v>0</v>
      </c>
      <c r="P22" s="9">
        <v>0</v>
      </c>
      <c r="R22" s="9">
        <v>0</v>
      </c>
      <c r="T22" s="9">
        <v>2951000</v>
      </c>
      <c r="V22" s="9">
        <v>5840</v>
      </c>
      <c r="X22" s="9">
        <v>23511286073</v>
      </c>
      <c r="Z22" s="9">
        <v>17100622416.799999</v>
      </c>
      <c r="AB22" s="10">
        <v>0.04</v>
      </c>
    </row>
    <row r="23" spans="1:28" ht="21.75" customHeight="1" x14ac:dyDescent="0.2">
      <c r="A23" s="61" t="s">
        <v>33</v>
      </c>
      <c r="B23" s="61"/>
      <c r="C23" s="61"/>
      <c r="E23" s="62">
        <v>201390057</v>
      </c>
      <c r="F23" s="62"/>
      <c r="H23" s="9">
        <v>747731165048</v>
      </c>
      <c r="J23" s="9">
        <v>359899794658.76099</v>
      </c>
      <c r="L23" s="9">
        <v>0</v>
      </c>
      <c r="N23" s="9">
        <v>0</v>
      </c>
      <c r="P23" s="9">
        <v>0</v>
      </c>
      <c r="R23" s="9">
        <v>0</v>
      </c>
      <c r="T23" s="9">
        <v>201390057</v>
      </c>
      <c r="V23" s="9">
        <v>1776</v>
      </c>
      <c r="X23" s="9">
        <v>747731165048</v>
      </c>
      <c r="Z23" s="9">
        <v>354903961862.27698</v>
      </c>
      <c r="AB23" s="10">
        <v>0.88</v>
      </c>
    </row>
    <row r="24" spans="1:28" ht="21.75" customHeight="1" x14ac:dyDescent="0.2">
      <c r="A24" s="61" t="s">
        <v>34</v>
      </c>
      <c r="B24" s="61"/>
      <c r="C24" s="61"/>
      <c r="E24" s="62">
        <v>6741479</v>
      </c>
      <c r="F24" s="62"/>
      <c r="H24" s="9">
        <v>12218321816</v>
      </c>
      <c r="J24" s="9">
        <v>14388829207.126801</v>
      </c>
      <c r="L24" s="9">
        <v>0</v>
      </c>
      <c r="N24" s="9">
        <v>0</v>
      </c>
      <c r="P24" s="9">
        <v>0</v>
      </c>
      <c r="R24" s="9">
        <v>0</v>
      </c>
      <c r="T24" s="9">
        <v>6741479</v>
      </c>
      <c r="V24" s="9">
        <v>2049</v>
      </c>
      <c r="X24" s="9">
        <v>12218321816</v>
      </c>
      <c r="Z24" s="9">
        <v>13706513735.659201</v>
      </c>
      <c r="AB24" s="10">
        <v>0.03</v>
      </c>
    </row>
    <row r="25" spans="1:28" ht="21.75" customHeight="1" x14ac:dyDescent="0.2">
      <c r="A25" s="61" t="s">
        <v>35</v>
      </c>
      <c r="B25" s="61"/>
      <c r="C25" s="61"/>
      <c r="E25" s="62">
        <v>56389215</v>
      </c>
      <c r="F25" s="62"/>
      <c r="H25" s="9">
        <v>152927551080</v>
      </c>
      <c r="J25" s="9">
        <v>39726861721.315498</v>
      </c>
      <c r="L25" s="9">
        <v>0</v>
      </c>
      <c r="N25" s="9">
        <v>0</v>
      </c>
      <c r="P25" s="9">
        <v>0</v>
      </c>
      <c r="R25" s="9">
        <v>0</v>
      </c>
      <c r="T25" s="9">
        <v>56389215</v>
      </c>
      <c r="V25" s="9">
        <v>624</v>
      </c>
      <c r="X25" s="9">
        <v>152927551080</v>
      </c>
      <c r="Z25" s="9">
        <v>34914875653.6632</v>
      </c>
      <c r="AB25" s="10">
        <v>0.09</v>
      </c>
    </row>
    <row r="26" spans="1:28" ht="21.75" customHeight="1" x14ac:dyDescent="0.2">
      <c r="A26" s="61" t="s">
        <v>36</v>
      </c>
      <c r="B26" s="61"/>
      <c r="C26" s="61"/>
      <c r="E26" s="62">
        <v>1169000</v>
      </c>
      <c r="F26" s="62"/>
      <c r="H26" s="9">
        <v>20668979127</v>
      </c>
      <c r="J26" s="9">
        <v>14023960286.700001</v>
      </c>
      <c r="L26" s="9">
        <v>0</v>
      </c>
      <c r="N26" s="9">
        <v>0</v>
      </c>
      <c r="P26" s="9">
        <v>0</v>
      </c>
      <c r="R26" s="9">
        <v>0</v>
      </c>
      <c r="T26" s="9">
        <v>1169000</v>
      </c>
      <c r="V26" s="9">
        <v>10295</v>
      </c>
      <c r="X26" s="9">
        <v>20668979127</v>
      </c>
      <c r="Z26" s="9">
        <v>11941825570.85</v>
      </c>
      <c r="AB26" s="10">
        <v>0.03</v>
      </c>
    </row>
    <row r="27" spans="1:28" ht="21.75" customHeight="1" x14ac:dyDescent="0.2">
      <c r="A27" s="61" t="s">
        <v>37</v>
      </c>
      <c r="B27" s="61"/>
      <c r="C27" s="61"/>
      <c r="E27" s="62">
        <v>1450000</v>
      </c>
      <c r="F27" s="62"/>
      <c r="H27" s="9">
        <v>40176746372</v>
      </c>
      <c r="J27" s="9">
        <v>28301028805</v>
      </c>
      <c r="L27" s="9">
        <v>0</v>
      </c>
      <c r="N27" s="9">
        <v>0</v>
      </c>
      <c r="P27" s="9">
        <v>0</v>
      </c>
      <c r="R27" s="9">
        <v>0</v>
      </c>
      <c r="T27" s="9">
        <v>1450000</v>
      </c>
      <c r="V27" s="9">
        <v>18970</v>
      </c>
      <c r="X27" s="9">
        <v>40176746372</v>
      </c>
      <c r="Z27" s="9">
        <v>27293874755</v>
      </c>
      <c r="AB27" s="10">
        <v>7.0000000000000007E-2</v>
      </c>
    </row>
    <row r="28" spans="1:28" ht="21.75" customHeight="1" x14ac:dyDescent="0.2">
      <c r="A28" s="61" t="s">
        <v>38</v>
      </c>
      <c r="B28" s="61"/>
      <c r="C28" s="61"/>
      <c r="E28" s="62">
        <v>563500</v>
      </c>
      <c r="F28" s="62"/>
      <c r="H28" s="9">
        <v>4956792440</v>
      </c>
      <c r="J28" s="9">
        <v>4914877034.5500002</v>
      </c>
      <c r="L28" s="9">
        <v>0</v>
      </c>
      <c r="N28" s="9">
        <v>0</v>
      </c>
      <c r="P28" s="9">
        <v>0</v>
      </c>
      <c r="R28" s="9">
        <v>0</v>
      </c>
      <c r="T28" s="9">
        <v>563500</v>
      </c>
      <c r="V28" s="9">
        <v>8300</v>
      </c>
      <c r="X28" s="9">
        <v>4956792440</v>
      </c>
      <c r="Z28" s="9">
        <v>4640896403.5</v>
      </c>
      <c r="AB28" s="10">
        <v>0.01</v>
      </c>
    </row>
    <row r="29" spans="1:28" ht="21.75" customHeight="1" x14ac:dyDescent="0.2">
      <c r="A29" s="61" t="s">
        <v>39</v>
      </c>
      <c r="B29" s="61"/>
      <c r="C29" s="61"/>
      <c r="E29" s="62">
        <v>10000</v>
      </c>
      <c r="F29" s="62"/>
      <c r="H29" s="9">
        <v>10109372</v>
      </c>
      <c r="J29" s="9">
        <v>6836740.2999999998</v>
      </c>
      <c r="L29" s="9">
        <v>0</v>
      </c>
      <c r="N29" s="9">
        <v>0</v>
      </c>
      <c r="P29" s="9">
        <v>0</v>
      </c>
      <c r="R29" s="9">
        <v>0</v>
      </c>
      <c r="T29" s="9">
        <v>10000</v>
      </c>
      <c r="V29" s="9">
        <v>689</v>
      </c>
      <c r="X29" s="9">
        <v>10109372</v>
      </c>
      <c r="Z29" s="9">
        <v>6836740.2999999998</v>
      </c>
      <c r="AB29" s="10">
        <v>0</v>
      </c>
    </row>
    <row r="30" spans="1:28" ht="21.75" customHeight="1" x14ac:dyDescent="0.2">
      <c r="A30" s="61" t="s">
        <v>40</v>
      </c>
      <c r="B30" s="61"/>
      <c r="C30" s="61"/>
      <c r="E30" s="62">
        <v>10000</v>
      </c>
      <c r="F30" s="62"/>
      <c r="H30" s="9">
        <v>9608908</v>
      </c>
      <c r="J30" s="9">
        <v>9148729.4000000004</v>
      </c>
      <c r="L30" s="9">
        <v>0</v>
      </c>
      <c r="N30" s="9">
        <v>0</v>
      </c>
      <c r="P30" s="9">
        <v>0</v>
      </c>
      <c r="R30" s="9">
        <v>0</v>
      </c>
      <c r="T30" s="9">
        <v>10000</v>
      </c>
      <c r="V30" s="9">
        <v>922</v>
      </c>
      <c r="X30" s="9">
        <v>9608908</v>
      </c>
      <c r="Z30" s="9">
        <v>9148729.4000000004</v>
      </c>
      <c r="AB30" s="10">
        <v>0</v>
      </c>
    </row>
    <row r="31" spans="1:28" ht="21.75" customHeight="1" x14ac:dyDescent="0.2">
      <c r="A31" s="61" t="s">
        <v>41</v>
      </c>
      <c r="B31" s="61"/>
      <c r="C31" s="61"/>
      <c r="E31" s="62">
        <v>10000</v>
      </c>
      <c r="F31" s="62"/>
      <c r="H31" s="9">
        <v>10109372</v>
      </c>
      <c r="J31" s="9">
        <v>4266761</v>
      </c>
      <c r="L31" s="9">
        <v>0</v>
      </c>
      <c r="N31" s="9">
        <v>0</v>
      </c>
      <c r="P31" s="9">
        <v>0</v>
      </c>
      <c r="R31" s="9">
        <v>0</v>
      </c>
      <c r="T31" s="9">
        <v>10000</v>
      </c>
      <c r="V31" s="9">
        <v>430</v>
      </c>
      <c r="X31" s="9">
        <v>10109372</v>
      </c>
      <c r="Z31" s="9">
        <v>4266761</v>
      </c>
      <c r="AB31" s="10">
        <v>0</v>
      </c>
    </row>
    <row r="32" spans="1:28" ht="21.75" customHeight="1" x14ac:dyDescent="0.2">
      <c r="A32" s="61" t="s">
        <v>42</v>
      </c>
      <c r="B32" s="61"/>
      <c r="C32" s="61"/>
      <c r="E32" s="62">
        <v>10000</v>
      </c>
      <c r="F32" s="62"/>
      <c r="H32" s="9">
        <v>12411506</v>
      </c>
      <c r="J32" s="9">
        <v>4286606.4000000004</v>
      </c>
      <c r="L32" s="9">
        <v>0</v>
      </c>
      <c r="N32" s="9">
        <v>0</v>
      </c>
      <c r="P32" s="9">
        <v>0</v>
      </c>
      <c r="R32" s="9">
        <v>0</v>
      </c>
      <c r="T32" s="9">
        <v>10000</v>
      </c>
      <c r="V32" s="9">
        <v>432</v>
      </c>
      <c r="X32" s="9">
        <v>12411506</v>
      </c>
      <c r="Z32" s="9">
        <v>4286606.4000000004</v>
      </c>
      <c r="AB32" s="10">
        <v>0</v>
      </c>
    </row>
    <row r="33" spans="1:28" ht="21.75" customHeight="1" x14ac:dyDescent="0.2">
      <c r="A33" s="61" t="s">
        <v>43</v>
      </c>
      <c r="B33" s="61"/>
      <c r="C33" s="61"/>
      <c r="E33" s="62">
        <v>10000</v>
      </c>
      <c r="F33" s="62"/>
      <c r="H33" s="9">
        <v>11110300</v>
      </c>
      <c r="J33" s="9">
        <v>10914970</v>
      </c>
      <c r="L33" s="9">
        <v>0</v>
      </c>
      <c r="N33" s="9">
        <v>0</v>
      </c>
      <c r="P33" s="9">
        <v>0</v>
      </c>
      <c r="R33" s="9">
        <v>0</v>
      </c>
      <c r="T33" s="9">
        <v>10000</v>
      </c>
      <c r="V33" s="9">
        <v>1100</v>
      </c>
      <c r="X33" s="9">
        <v>11110300</v>
      </c>
      <c r="Z33" s="9">
        <v>10914970</v>
      </c>
      <c r="AB33" s="10">
        <v>0</v>
      </c>
    </row>
    <row r="34" spans="1:28" ht="21.75" customHeight="1" x14ac:dyDescent="0.2">
      <c r="A34" s="61" t="s">
        <v>44</v>
      </c>
      <c r="B34" s="61"/>
      <c r="C34" s="61"/>
      <c r="E34" s="62">
        <v>29700000</v>
      </c>
      <c r="F34" s="62"/>
      <c r="H34" s="9">
        <v>39761015677</v>
      </c>
      <c r="J34" s="9">
        <v>48537780093</v>
      </c>
      <c r="L34" s="9">
        <v>0</v>
      </c>
      <c r="N34" s="9">
        <v>0</v>
      </c>
      <c r="P34" s="9">
        <v>0</v>
      </c>
      <c r="R34" s="9">
        <v>0</v>
      </c>
      <c r="T34" s="9">
        <v>29700000</v>
      </c>
      <c r="V34" s="9">
        <v>1639</v>
      </c>
      <c r="X34" s="9">
        <v>39761015677</v>
      </c>
      <c r="Z34" s="9">
        <v>48302016741</v>
      </c>
      <c r="AB34" s="10">
        <v>0.12</v>
      </c>
    </row>
    <row r="35" spans="1:28" ht="21.75" customHeight="1" x14ac:dyDescent="0.2">
      <c r="A35" s="61" t="s">
        <v>45</v>
      </c>
      <c r="B35" s="61"/>
      <c r="C35" s="61"/>
      <c r="E35" s="62">
        <v>4400000</v>
      </c>
      <c r="F35" s="62"/>
      <c r="H35" s="9">
        <v>49936252637</v>
      </c>
      <c r="J35" s="9">
        <v>65489820000</v>
      </c>
      <c r="L35" s="9">
        <v>0</v>
      </c>
      <c r="N35" s="9">
        <v>0</v>
      </c>
      <c r="P35" s="9">
        <v>0</v>
      </c>
      <c r="R35" s="9">
        <v>0</v>
      </c>
      <c r="T35" s="9">
        <v>4400000</v>
      </c>
      <c r="V35" s="9">
        <v>13580</v>
      </c>
      <c r="X35" s="9">
        <v>49936252637</v>
      </c>
      <c r="Z35" s="9">
        <v>59290117040</v>
      </c>
      <c r="AB35" s="10">
        <v>0.15</v>
      </c>
    </row>
    <row r="36" spans="1:28" ht="21.75" customHeight="1" x14ac:dyDescent="0.2">
      <c r="A36" s="61" t="s">
        <v>46</v>
      </c>
      <c r="B36" s="61"/>
      <c r="C36" s="61"/>
      <c r="E36" s="62">
        <v>2386011</v>
      </c>
      <c r="F36" s="62"/>
      <c r="H36" s="9">
        <v>18072367883</v>
      </c>
      <c r="J36" s="9">
        <v>16454591588.0415</v>
      </c>
      <c r="L36" s="9">
        <v>0</v>
      </c>
      <c r="N36" s="9">
        <v>0</v>
      </c>
      <c r="P36" s="9">
        <v>0</v>
      </c>
      <c r="R36" s="9">
        <v>0</v>
      </c>
      <c r="T36" s="9">
        <v>2386011</v>
      </c>
      <c r="V36" s="9">
        <v>6840</v>
      </c>
      <c r="X36" s="9">
        <v>18072367883</v>
      </c>
      <c r="Z36" s="9">
        <v>16194159203.194799</v>
      </c>
      <c r="AB36" s="10">
        <v>0.04</v>
      </c>
    </row>
    <row r="37" spans="1:28" ht="21.75" customHeight="1" x14ac:dyDescent="0.2">
      <c r="A37" s="61" t="s">
        <v>47</v>
      </c>
      <c r="B37" s="61"/>
      <c r="C37" s="61"/>
      <c r="E37" s="62">
        <v>10000</v>
      </c>
      <c r="F37" s="62"/>
      <c r="H37" s="9">
        <v>9608908</v>
      </c>
      <c r="J37" s="9">
        <v>4276683.7</v>
      </c>
      <c r="L37" s="9">
        <v>0</v>
      </c>
      <c r="N37" s="9">
        <v>0</v>
      </c>
      <c r="P37" s="9">
        <v>0</v>
      </c>
      <c r="R37" s="9">
        <v>0</v>
      </c>
      <c r="T37" s="9">
        <v>10000</v>
      </c>
      <c r="V37" s="9">
        <v>431</v>
      </c>
      <c r="X37" s="9">
        <v>9608908</v>
      </c>
      <c r="Z37" s="9">
        <v>4276683.7</v>
      </c>
      <c r="AB37" s="10">
        <v>0</v>
      </c>
    </row>
    <row r="38" spans="1:28" ht="21.75" customHeight="1" x14ac:dyDescent="0.2">
      <c r="A38" s="61" t="s">
        <v>48</v>
      </c>
      <c r="B38" s="61"/>
      <c r="C38" s="61"/>
      <c r="E38" s="62">
        <v>10000</v>
      </c>
      <c r="F38" s="62"/>
      <c r="H38" s="9">
        <v>7607052</v>
      </c>
      <c r="J38" s="9">
        <v>4316374.5</v>
      </c>
      <c r="L38" s="9">
        <v>0</v>
      </c>
      <c r="N38" s="9">
        <v>0</v>
      </c>
      <c r="P38" s="9">
        <v>0</v>
      </c>
      <c r="R38" s="9">
        <v>0</v>
      </c>
      <c r="T38" s="9">
        <v>10000</v>
      </c>
      <c r="V38" s="9">
        <v>435</v>
      </c>
      <c r="X38" s="9">
        <v>7607052</v>
      </c>
      <c r="Z38" s="9">
        <v>4316374.5</v>
      </c>
      <c r="AB38" s="10">
        <v>0</v>
      </c>
    </row>
    <row r="39" spans="1:28" ht="21.75" customHeight="1" x14ac:dyDescent="0.2">
      <c r="A39" s="61" t="s">
        <v>49</v>
      </c>
      <c r="B39" s="61"/>
      <c r="C39" s="61"/>
      <c r="E39" s="62">
        <v>10000</v>
      </c>
      <c r="F39" s="62"/>
      <c r="H39" s="9">
        <v>12611692</v>
      </c>
      <c r="J39" s="9">
        <v>12066003.199999999</v>
      </c>
      <c r="L39" s="9">
        <v>0</v>
      </c>
      <c r="N39" s="9">
        <v>0</v>
      </c>
      <c r="P39" s="9">
        <v>0</v>
      </c>
      <c r="R39" s="9">
        <v>0</v>
      </c>
      <c r="T39" s="9">
        <v>10000</v>
      </c>
      <c r="V39" s="9">
        <v>1216</v>
      </c>
      <c r="X39" s="9">
        <v>12611692</v>
      </c>
      <c r="Z39" s="9">
        <v>12066003.199999999</v>
      </c>
      <c r="AB39" s="10">
        <v>0</v>
      </c>
    </row>
    <row r="40" spans="1:28" ht="21.75" customHeight="1" x14ac:dyDescent="0.2">
      <c r="A40" s="61" t="s">
        <v>50</v>
      </c>
      <c r="B40" s="61"/>
      <c r="C40" s="61"/>
      <c r="E40" s="62">
        <v>10000</v>
      </c>
      <c r="F40" s="62"/>
      <c r="H40" s="9">
        <v>10509744</v>
      </c>
      <c r="J40" s="9">
        <v>6876431.0999999996</v>
      </c>
      <c r="L40" s="9">
        <v>0</v>
      </c>
      <c r="N40" s="9">
        <v>0</v>
      </c>
      <c r="P40" s="9">
        <v>0</v>
      </c>
      <c r="R40" s="9">
        <v>0</v>
      </c>
      <c r="T40" s="9">
        <v>10000</v>
      </c>
      <c r="V40" s="9">
        <v>693</v>
      </c>
      <c r="X40" s="9">
        <v>10509744</v>
      </c>
      <c r="Z40" s="9">
        <v>6876431.0999999996</v>
      </c>
      <c r="AB40" s="10">
        <v>0</v>
      </c>
    </row>
    <row r="41" spans="1:28" ht="21.75" customHeight="1" x14ac:dyDescent="0.2">
      <c r="A41" s="61" t="s">
        <v>51</v>
      </c>
      <c r="B41" s="61"/>
      <c r="C41" s="61"/>
      <c r="E41" s="62">
        <v>10000</v>
      </c>
      <c r="F41" s="62"/>
      <c r="H41" s="9">
        <v>12211320</v>
      </c>
      <c r="J41" s="9">
        <v>11688940.6</v>
      </c>
      <c r="L41" s="9">
        <v>0</v>
      </c>
      <c r="N41" s="9">
        <v>0</v>
      </c>
      <c r="P41" s="9">
        <v>0</v>
      </c>
      <c r="R41" s="9">
        <v>0</v>
      </c>
      <c r="T41" s="9">
        <v>10000</v>
      </c>
      <c r="V41" s="9">
        <v>1178</v>
      </c>
      <c r="X41" s="9">
        <v>12211320</v>
      </c>
      <c r="Z41" s="9">
        <v>11688940.6</v>
      </c>
      <c r="AB41" s="10">
        <v>0</v>
      </c>
    </row>
    <row r="42" spans="1:28" ht="21.75" customHeight="1" x14ac:dyDescent="0.2">
      <c r="A42" s="61" t="s">
        <v>52</v>
      </c>
      <c r="B42" s="61"/>
      <c r="C42" s="61"/>
      <c r="E42" s="62">
        <v>10000</v>
      </c>
      <c r="F42" s="62"/>
      <c r="H42" s="9">
        <v>21820230</v>
      </c>
      <c r="J42" s="9">
        <v>19736250.300000001</v>
      </c>
      <c r="L42" s="9">
        <v>0</v>
      </c>
      <c r="N42" s="9">
        <v>0</v>
      </c>
      <c r="P42" s="9">
        <v>0</v>
      </c>
      <c r="R42" s="9">
        <v>0</v>
      </c>
      <c r="T42" s="9">
        <v>10000</v>
      </c>
      <c r="V42" s="9">
        <v>1989</v>
      </c>
      <c r="X42" s="9">
        <v>21820230</v>
      </c>
      <c r="Z42" s="9">
        <v>19736250.300000001</v>
      </c>
      <c r="AB42" s="10">
        <v>0</v>
      </c>
    </row>
    <row r="43" spans="1:28" ht="21.75" customHeight="1" x14ac:dyDescent="0.2">
      <c r="A43" s="61" t="s">
        <v>53</v>
      </c>
      <c r="B43" s="61"/>
      <c r="C43" s="61"/>
      <c r="E43" s="62">
        <v>10000</v>
      </c>
      <c r="F43" s="62"/>
      <c r="H43" s="9">
        <v>13512528</v>
      </c>
      <c r="J43" s="9">
        <v>12909432.699999999</v>
      </c>
      <c r="L43" s="9">
        <v>0</v>
      </c>
      <c r="N43" s="9">
        <v>0</v>
      </c>
      <c r="P43" s="9">
        <v>0</v>
      </c>
      <c r="R43" s="9">
        <v>0</v>
      </c>
      <c r="T43" s="9">
        <v>10000</v>
      </c>
      <c r="V43" s="9">
        <v>1301</v>
      </c>
      <c r="X43" s="9">
        <v>13512528</v>
      </c>
      <c r="Z43" s="9">
        <v>12909432.699999999</v>
      </c>
      <c r="AB43" s="10">
        <v>0</v>
      </c>
    </row>
    <row r="44" spans="1:28" ht="21.75" customHeight="1" x14ac:dyDescent="0.2">
      <c r="A44" s="61" t="s">
        <v>54</v>
      </c>
      <c r="B44" s="61"/>
      <c r="C44" s="61"/>
      <c r="E44" s="62">
        <v>10000</v>
      </c>
      <c r="F44" s="62"/>
      <c r="H44" s="9">
        <v>9608908</v>
      </c>
      <c r="J44" s="9">
        <v>5973465.4000000004</v>
      </c>
      <c r="L44" s="9">
        <v>0</v>
      </c>
      <c r="N44" s="9">
        <v>0</v>
      </c>
      <c r="P44" s="9">
        <v>0</v>
      </c>
      <c r="R44" s="9">
        <v>0</v>
      </c>
      <c r="T44" s="9">
        <v>10000</v>
      </c>
      <c r="V44" s="9">
        <v>602</v>
      </c>
      <c r="X44" s="9">
        <v>9608908</v>
      </c>
      <c r="Z44" s="9">
        <v>5973465.4000000004</v>
      </c>
      <c r="AB44" s="10">
        <v>0</v>
      </c>
    </row>
    <row r="45" spans="1:28" ht="21.75" customHeight="1" x14ac:dyDescent="0.2">
      <c r="A45" s="61" t="s">
        <v>55</v>
      </c>
      <c r="B45" s="61"/>
      <c r="C45" s="61"/>
      <c r="E45" s="62">
        <v>10000</v>
      </c>
      <c r="F45" s="62"/>
      <c r="H45" s="9">
        <v>14012992</v>
      </c>
      <c r="J45" s="9">
        <v>13385722.300000001</v>
      </c>
      <c r="L45" s="9">
        <v>0</v>
      </c>
      <c r="N45" s="9">
        <v>0</v>
      </c>
      <c r="P45" s="9">
        <v>0</v>
      </c>
      <c r="R45" s="9">
        <v>0</v>
      </c>
      <c r="T45" s="9">
        <v>10000</v>
      </c>
      <c r="V45" s="9">
        <v>1349</v>
      </c>
      <c r="X45" s="9">
        <v>14012992</v>
      </c>
      <c r="Z45" s="9">
        <v>13385722.300000001</v>
      </c>
      <c r="AB45" s="10">
        <v>0</v>
      </c>
    </row>
    <row r="46" spans="1:28" ht="21.75" customHeight="1" x14ac:dyDescent="0.2">
      <c r="A46" s="61" t="s">
        <v>56</v>
      </c>
      <c r="B46" s="61"/>
      <c r="C46" s="61"/>
      <c r="E46" s="62">
        <v>10000</v>
      </c>
      <c r="F46" s="62"/>
      <c r="H46" s="9">
        <v>7506960</v>
      </c>
      <c r="J46" s="9">
        <v>5824624.9000000004</v>
      </c>
      <c r="L46" s="9">
        <v>0</v>
      </c>
      <c r="N46" s="9">
        <v>0</v>
      </c>
      <c r="P46" s="9">
        <v>0</v>
      </c>
      <c r="R46" s="9">
        <v>0</v>
      </c>
      <c r="T46" s="9">
        <v>10000</v>
      </c>
      <c r="V46" s="9">
        <v>587</v>
      </c>
      <c r="X46" s="9">
        <v>7506960</v>
      </c>
      <c r="Z46" s="9">
        <v>5824624.9000000004</v>
      </c>
      <c r="AB46" s="10">
        <v>0</v>
      </c>
    </row>
    <row r="47" spans="1:28" ht="21.75" customHeight="1" x14ac:dyDescent="0.2">
      <c r="A47" s="61" t="s">
        <v>57</v>
      </c>
      <c r="B47" s="61"/>
      <c r="C47" s="61"/>
      <c r="E47" s="62">
        <v>10000</v>
      </c>
      <c r="F47" s="62"/>
      <c r="H47" s="9">
        <v>10109372</v>
      </c>
      <c r="J47" s="9">
        <v>9714323.3000000007</v>
      </c>
      <c r="L47" s="9">
        <v>0</v>
      </c>
      <c r="N47" s="9">
        <v>0</v>
      </c>
      <c r="P47" s="9">
        <v>0</v>
      </c>
      <c r="R47" s="9">
        <v>0</v>
      </c>
      <c r="T47" s="9">
        <v>10000</v>
      </c>
      <c r="V47" s="9">
        <v>979</v>
      </c>
      <c r="X47" s="9">
        <v>10109372</v>
      </c>
      <c r="Z47" s="9">
        <v>9714323.3000000007</v>
      </c>
      <c r="AB47" s="10">
        <v>0</v>
      </c>
    </row>
    <row r="48" spans="1:28" ht="21.75" customHeight="1" x14ac:dyDescent="0.2">
      <c r="A48" s="61" t="s">
        <v>58</v>
      </c>
      <c r="B48" s="61"/>
      <c r="C48" s="61"/>
      <c r="E48" s="62">
        <v>10000</v>
      </c>
      <c r="F48" s="62"/>
      <c r="H48" s="9">
        <v>13912898</v>
      </c>
      <c r="J48" s="9">
        <v>12562138.199999999</v>
      </c>
      <c r="L48" s="9">
        <v>0</v>
      </c>
      <c r="N48" s="9">
        <v>0</v>
      </c>
      <c r="P48" s="9">
        <v>0</v>
      </c>
      <c r="R48" s="9">
        <v>0</v>
      </c>
      <c r="T48" s="9">
        <v>10000</v>
      </c>
      <c r="V48" s="9">
        <v>1266</v>
      </c>
      <c r="X48" s="9">
        <v>13912898</v>
      </c>
      <c r="Z48" s="9">
        <v>12562138.199999999</v>
      </c>
      <c r="AB48" s="10">
        <v>0</v>
      </c>
    </row>
    <row r="49" spans="1:28" ht="21.75" customHeight="1" x14ac:dyDescent="0.2">
      <c r="A49" s="61" t="s">
        <v>59</v>
      </c>
      <c r="B49" s="61"/>
      <c r="C49" s="61"/>
      <c r="E49" s="62">
        <v>10000</v>
      </c>
      <c r="F49" s="62"/>
      <c r="H49" s="9">
        <v>7607052</v>
      </c>
      <c r="J49" s="9">
        <v>4286606.4000000004</v>
      </c>
      <c r="L49" s="9">
        <v>0</v>
      </c>
      <c r="N49" s="9">
        <v>0</v>
      </c>
      <c r="P49" s="9">
        <v>0</v>
      </c>
      <c r="R49" s="9">
        <v>0</v>
      </c>
      <c r="T49" s="9">
        <v>10000</v>
      </c>
      <c r="V49" s="9">
        <v>432</v>
      </c>
      <c r="X49" s="9">
        <v>7607052</v>
      </c>
      <c r="Z49" s="9">
        <v>4286606.4000000004</v>
      </c>
      <c r="AB49" s="10">
        <v>0</v>
      </c>
    </row>
    <row r="50" spans="1:28" ht="21.75" customHeight="1" x14ac:dyDescent="0.2">
      <c r="A50" s="61" t="s">
        <v>60</v>
      </c>
      <c r="B50" s="61"/>
      <c r="C50" s="61"/>
      <c r="E50" s="62">
        <v>10000</v>
      </c>
      <c r="F50" s="62"/>
      <c r="H50" s="9">
        <v>8808166</v>
      </c>
      <c r="J50" s="9">
        <v>5080422.4000000004</v>
      </c>
      <c r="L50" s="9">
        <v>0</v>
      </c>
      <c r="N50" s="9">
        <v>0</v>
      </c>
      <c r="P50" s="9">
        <v>0</v>
      </c>
      <c r="R50" s="9">
        <v>0</v>
      </c>
      <c r="T50" s="9">
        <v>10000</v>
      </c>
      <c r="V50" s="9">
        <v>512</v>
      </c>
      <c r="X50" s="9">
        <v>8808166</v>
      </c>
      <c r="Z50" s="9">
        <v>5080422.4000000004</v>
      </c>
      <c r="AB50" s="10">
        <v>0</v>
      </c>
    </row>
    <row r="51" spans="1:28" ht="21.75" customHeight="1" x14ac:dyDescent="0.2">
      <c r="A51" s="61" t="s">
        <v>61</v>
      </c>
      <c r="B51" s="61"/>
      <c r="C51" s="61"/>
      <c r="E51" s="62">
        <v>10000</v>
      </c>
      <c r="F51" s="62"/>
      <c r="H51" s="9">
        <v>7206680</v>
      </c>
      <c r="J51" s="9">
        <v>4306451.8</v>
      </c>
      <c r="L51" s="9">
        <v>0</v>
      </c>
      <c r="N51" s="9">
        <v>0</v>
      </c>
      <c r="P51" s="9">
        <v>0</v>
      </c>
      <c r="R51" s="9">
        <v>0</v>
      </c>
      <c r="T51" s="9">
        <v>10000</v>
      </c>
      <c r="V51" s="9">
        <v>434</v>
      </c>
      <c r="X51" s="9">
        <v>7206680</v>
      </c>
      <c r="Z51" s="9">
        <v>4306451.8</v>
      </c>
      <c r="AB51" s="10">
        <v>0</v>
      </c>
    </row>
    <row r="52" spans="1:28" ht="21.75" customHeight="1" x14ac:dyDescent="0.2">
      <c r="A52" s="61" t="s">
        <v>62</v>
      </c>
      <c r="B52" s="61"/>
      <c r="C52" s="61"/>
      <c r="E52" s="62">
        <v>10000</v>
      </c>
      <c r="F52" s="62"/>
      <c r="H52" s="9">
        <v>12611689</v>
      </c>
      <c r="J52" s="9">
        <v>12016389.699999999</v>
      </c>
      <c r="L52" s="9">
        <v>0</v>
      </c>
      <c r="N52" s="9">
        <v>0</v>
      </c>
      <c r="P52" s="9">
        <v>0</v>
      </c>
      <c r="R52" s="9">
        <v>0</v>
      </c>
      <c r="T52" s="9">
        <v>10000</v>
      </c>
      <c r="V52" s="9">
        <v>1211</v>
      </c>
      <c r="X52" s="9">
        <v>12611689</v>
      </c>
      <c r="Z52" s="9">
        <v>12016389.699999999</v>
      </c>
      <c r="AB52" s="10">
        <v>0</v>
      </c>
    </row>
    <row r="53" spans="1:28" ht="21.75" customHeight="1" x14ac:dyDescent="0.2">
      <c r="A53" s="61" t="s">
        <v>63</v>
      </c>
      <c r="B53" s="61"/>
      <c r="C53" s="61"/>
      <c r="E53" s="62">
        <v>2435277</v>
      </c>
      <c r="F53" s="62"/>
      <c r="H53" s="9">
        <v>29912971365</v>
      </c>
      <c r="J53" s="9">
        <v>26097684934.931999</v>
      </c>
      <c r="L53" s="9">
        <v>0</v>
      </c>
      <c r="N53" s="9">
        <v>0</v>
      </c>
      <c r="P53" s="9">
        <v>0</v>
      </c>
      <c r="R53" s="9">
        <v>0</v>
      </c>
      <c r="T53" s="9">
        <v>2435277</v>
      </c>
      <c r="V53" s="9">
        <v>10500</v>
      </c>
      <c r="X53" s="9">
        <v>29912971365</v>
      </c>
      <c r="Z53" s="9">
        <v>25372749242.294998</v>
      </c>
      <c r="AB53" s="10">
        <v>0.06</v>
      </c>
    </row>
    <row r="54" spans="1:28" ht="21.75" customHeight="1" x14ac:dyDescent="0.2">
      <c r="A54" s="61" t="s">
        <v>64</v>
      </c>
      <c r="B54" s="61"/>
      <c r="C54" s="61"/>
      <c r="E54" s="62">
        <v>12737739</v>
      </c>
      <c r="F54" s="62"/>
      <c r="H54" s="9">
        <v>32909145214</v>
      </c>
      <c r="J54" s="9">
        <v>25291191831.337502</v>
      </c>
      <c r="L54" s="9">
        <v>0</v>
      </c>
      <c r="N54" s="9">
        <v>0</v>
      </c>
      <c r="P54" s="9">
        <v>0</v>
      </c>
      <c r="R54" s="9">
        <v>0</v>
      </c>
      <c r="T54" s="9">
        <v>12737739</v>
      </c>
      <c r="V54" s="9">
        <v>2000</v>
      </c>
      <c r="X54" s="9">
        <v>32909145214</v>
      </c>
      <c r="Z54" s="9">
        <v>25278552555.060001</v>
      </c>
      <c r="AB54" s="10">
        <v>0.06</v>
      </c>
    </row>
    <row r="55" spans="1:28" ht="21.75" customHeight="1" x14ac:dyDescent="0.2">
      <c r="A55" s="61" t="s">
        <v>65</v>
      </c>
      <c r="B55" s="61"/>
      <c r="C55" s="61"/>
      <c r="E55" s="62">
        <v>282167044</v>
      </c>
      <c r="F55" s="62"/>
      <c r="H55" s="9">
        <v>500150239830</v>
      </c>
      <c r="J55" s="9">
        <v>529173337297.27301</v>
      </c>
      <c r="L55" s="9">
        <v>20836951</v>
      </c>
      <c r="N55" s="9">
        <v>0</v>
      </c>
      <c r="P55" s="9">
        <v>0</v>
      </c>
      <c r="R55" s="9">
        <v>0</v>
      </c>
      <c r="T55" s="9">
        <v>303003995</v>
      </c>
      <c r="V55" s="9">
        <v>1793</v>
      </c>
      <c r="X55" s="9">
        <v>500150239830</v>
      </c>
      <c r="Z55" s="9">
        <v>539086560994.73901</v>
      </c>
      <c r="AB55" s="10">
        <v>1.33</v>
      </c>
    </row>
    <row r="56" spans="1:28" ht="21.75" customHeight="1" x14ac:dyDescent="0.2">
      <c r="A56" s="61" t="s">
        <v>66</v>
      </c>
      <c r="B56" s="61"/>
      <c r="C56" s="61"/>
      <c r="E56" s="62">
        <v>13599999</v>
      </c>
      <c r="F56" s="62"/>
      <c r="H56" s="9">
        <v>28801365382</v>
      </c>
      <c r="J56" s="9">
        <v>14466501720.2866</v>
      </c>
      <c r="L56" s="9">
        <v>0</v>
      </c>
      <c r="N56" s="9">
        <v>0</v>
      </c>
      <c r="P56" s="9">
        <v>0</v>
      </c>
      <c r="R56" s="9">
        <v>0</v>
      </c>
      <c r="T56" s="9">
        <v>13599999</v>
      </c>
      <c r="V56" s="9">
        <v>1005</v>
      </c>
      <c r="X56" s="9">
        <v>28801365382</v>
      </c>
      <c r="Z56" s="9">
        <v>13562345362.7687</v>
      </c>
      <c r="AB56" s="10">
        <v>0.03</v>
      </c>
    </row>
    <row r="57" spans="1:28" ht="21.75" customHeight="1" x14ac:dyDescent="0.2">
      <c r="A57" s="61" t="s">
        <v>67</v>
      </c>
      <c r="B57" s="61"/>
      <c r="C57" s="61"/>
      <c r="E57" s="62">
        <v>750000</v>
      </c>
      <c r="F57" s="62"/>
      <c r="H57" s="9">
        <v>6271538220</v>
      </c>
      <c r="J57" s="9">
        <v>8238321675</v>
      </c>
      <c r="L57" s="9">
        <v>0</v>
      </c>
      <c r="N57" s="9">
        <v>0</v>
      </c>
      <c r="P57" s="9">
        <v>0</v>
      </c>
      <c r="R57" s="9">
        <v>0</v>
      </c>
      <c r="T57" s="9">
        <v>750000</v>
      </c>
      <c r="V57" s="9">
        <v>9830</v>
      </c>
      <c r="X57" s="9">
        <v>6271538220</v>
      </c>
      <c r="Z57" s="9">
        <v>7315510575</v>
      </c>
      <c r="AB57" s="10">
        <v>0.02</v>
      </c>
    </row>
    <row r="58" spans="1:28" ht="21.75" customHeight="1" x14ac:dyDescent="0.2">
      <c r="A58" s="61" t="s">
        <v>68</v>
      </c>
      <c r="B58" s="61"/>
      <c r="C58" s="61"/>
      <c r="E58" s="62">
        <v>3883867</v>
      </c>
      <c r="F58" s="62"/>
      <c r="H58" s="9">
        <v>11810839547</v>
      </c>
      <c r="J58" s="9">
        <v>14174440836.355</v>
      </c>
      <c r="L58" s="9">
        <v>0</v>
      </c>
      <c r="N58" s="9">
        <v>0</v>
      </c>
      <c r="P58" s="9">
        <v>0</v>
      </c>
      <c r="R58" s="9">
        <v>0</v>
      </c>
      <c r="T58" s="9">
        <v>3883867</v>
      </c>
      <c r="V58" s="9">
        <v>3551</v>
      </c>
      <c r="X58" s="9">
        <v>11810839547</v>
      </c>
      <c r="Z58" s="9">
        <v>13685002558.427601</v>
      </c>
      <c r="AB58" s="10">
        <v>0.03</v>
      </c>
    </row>
    <row r="59" spans="1:28" ht="21.75" customHeight="1" x14ac:dyDescent="0.2">
      <c r="A59" s="61" t="s">
        <v>69</v>
      </c>
      <c r="B59" s="61"/>
      <c r="C59" s="61"/>
      <c r="E59" s="62">
        <v>7912015</v>
      </c>
      <c r="F59" s="62"/>
      <c r="H59" s="9">
        <v>31689502872</v>
      </c>
      <c r="J59" s="9">
        <v>16266971817.031601</v>
      </c>
      <c r="L59" s="9">
        <v>0</v>
      </c>
      <c r="N59" s="9">
        <v>0</v>
      </c>
      <c r="P59" s="9">
        <v>0</v>
      </c>
      <c r="R59" s="9">
        <v>0</v>
      </c>
      <c r="T59" s="9">
        <v>7912015</v>
      </c>
      <c r="V59" s="9">
        <v>1995</v>
      </c>
      <c r="X59" s="9">
        <v>31689502872</v>
      </c>
      <c r="Z59" s="9">
        <v>15662455972.4797</v>
      </c>
      <c r="AB59" s="10">
        <v>0.04</v>
      </c>
    </row>
    <row r="60" spans="1:28" ht="21.75" customHeight="1" x14ac:dyDescent="0.2">
      <c r="A60" s="61" t="s">
        <v>70</v>
      </c>
      <c r="B60" s="61"/>
      <c r="C60" s="61"/>
      <c r="E60" s="62">
        <v>30228396</v>
      </c>
      <c r="F60" s="62"/>
      <c r="H60" s="9">
        <v>146844878538</v>
      </c>
      <c r="J60" s="9">
        <v>406128650955.37701</v>
      </c>
      <c r="L60" s="9">
        <v>0</v>
      </c>
      <c r="N60" s="9">
        <v>0</v>
      </c>
      <c r="P60" s="9">
        <v>0</v>
      </c>
      <c r="R60" s="9">
        <v>0</v>
      </c>
      <c r="T60" s="9">
        <v>30228396</v>
      </c>
      <c r="V60" s="9">
        <v>13700</v>
      </c>
      <c r="X60" s="9">
        <v>146844878538</v>
      </c>
      <c r="Z60" s="9">
        <v>410927807835.20398</v>
      </c>
      <c r="AB60" s="10">
        <v>1.02</v>
      </c>
    </row>
    <row r="61" spans="1:28" ht="21.75" customHeight="1" x14ac:dyDescent="0.2">
      <c r="A61" s="64" t="s">
        <v>71</v>
      </c>
      <c r="B61" s="64"/>
      <c r="C61" s="64"/>
      <c r="D61" s="12"/>
      <c r="E61" s="62">
        <v>0</v>
      </c>
      <c r="F61" s="65"/>
      <c r="H61" s="13">
        <v>0</v>
      </c>
      <c r="J61" s="13">
        <v>0</v>
      </c>
      <c r="L61" s="9">
        <v>980000</v>
      </c>
      <c r="N61" s="13">
        <v>49926450603</v>
      </c>
      <c r="P61" s="13">
        <v>0</v>
      </c>
      <c r="R61" s="13">
        <v>0</v>
      </c>
      <c r="T61" s="9">
        <v>980000</v>
      </c>
      <c r="V61" s="9">
        <v>52700</v>
      </c>
      <c r="X61" s="13">
        <v>49926450603</v>
      </c>
      <c r="Z61" s="13">
        <v>51246776420</v>
      </c>
      <c r="AB61" s="14">
        <v>0.13</v>
      </c>
    </row>
    <row r="62" spans="1:28" ht="21.75" customHeight="1" x14ac:dyDescent="0.2">
      <c r="A62" s="63" t="s">
        <v>72</v>
      </c>
      <c r="B62" s="63"/>
      <c r="C62" s="63"/>
      <c r="D62" s="63"/>
      <c r="F62" s="16">
        <v>869923921</v>
      </c>
      <c r="H62" s="16">
        <v>2446155739412</v>
      </c>
      <c r="J62" s="16">
        <v>2227116714183.6299</v>
      </c>
      <c r="L62" s="9"/>
      <c r="N62" s="16">
        <v>49926450603</v>
      </c>
      <c r="P62" s="16">
        <v>0</v>
      </c>
      <c r="R62" s="16">
        <v>0</v>
      </c>
      <c r="T62" s="9"/>
      <c r="V62" s="9"/>
      <c r="X62" s="16">
        <v>2496082190015</v>
      </c>
      <c r="Z62" s="16">
        <v>2251212666521.6499</v>
      </c>
      <c r="AB62" s="17">
        <v>5.57</v>
      </c>
    </row>
    <row r="65" spans="24:26" x14ac:dyDescent="0.2">
      <c r="X65" s="20"/>
    </row>
    <row r="67" spans="24:26" x14ac:dyDescent="0.2">
      <c r="Z67" s="20"/>
    </row>
  </sheetData>
  <mergeCells count="120">
    <mergeCell ref="A62:D62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scale="5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0.79998168889431442"/>
    <pageSetUpPr fitToPage="1"/>
  </sheetPr>
  <dimension ref="A1:R88"/>
  <sheetViews>
    <sheetView rightToLeft="1" view="pageBreakPreview" topLeftCell="A70" zoomScale="60" zoomScaleNormal="100" workbookViewId="0">
      <selection activeCell="I94" sqref="I94"/>
    </sheetView>
  </sheetViews>
  <sheetFormatPr defaultRowHeight="12.75" x14ac:dyDescent="0.2"/>
  <cols>
    <col min="1" max="1" width="30.42578125" bestFit="1" customWidth="1"/>
    <col min="2" max="2" width="1.28515625" customWidth="1"/>
    <col min="3" max="3" width="14.85546875" bestFit="1" customWidth="1"/>
    <col min="4" max="4" width="1.28515625" customWidth="1"/>
    <col min="5" max="5" width="20.42578125" bestFit="1" customWidth="1"/>
    <col min="6" max="6" width="1.28515625" customWidth="1"/>
    <col min="7" max="7" width="20.5703125" bestFit="1" customWidth="1"/>
    <col min="8" max="8" width="1.28515625" customWidth="1"/>
    <col min="9" max="9" width="27.7109375" bestFit="1" customWidth="1"/>
    <col min="10" max="10" width="1.28515625" customWidth="1"/>
    <col min="11" max="11" width="14.85546875" bestFit="1" customWidth="1"/>
    <col min="12" max="12" width="1.28515625" customWidth="1"/>
    <col min="13" max="13" width="20.42578125" bestFit="1" customWidth="1"/>
    <col min="14" max="14" width="1.28515625" customWidth="1"/>
    <col min="15" max="15" width="20.42578125" bestFit="1" customWidth="1"/>
    <col min="16" max="16" width="1.28515625" customWidth="1"/>
    <col min="17" max="17" width="21.42578125" customWidth="1"/>
    <col min="18" max="18" width="1.28515625" customWidth="1"/>
    <col min="19" max="19" width="0.28515625" customWidth="1"/>
  </cols>
  <sheetData>
    <row r="1" spans="1:18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8" ht="21.75" customHeight="1" x14ac:dyDescent="0.2">
      <c r="A2" s="54" t="s">
        <v>192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ht="14.45" customHeight="1" x14ac:dyDescent="0.2"/>
    <row r="5" spans="1:18" ht="14.45" customHeight="1" x14ac:dyDescent="0.2">
      <c r="A5" s="56" t="s">
        <v>297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14.45" customHeight="1" x14ac:dyDescent="0.2">
      <c r="A6" s="57" t="s">
        <v>195</v>
      </c>
      <c r="C6" s="57" t="s">
        <v>211</v>
      </c>
      <c r="D6" s="57"/>
      <c r="E6" s="57"/>
      <c r="F6" s="57"/>
      <c r="G6" s="57"/>
      <c r="H6" s="57"/>
      <c r="I6" s="57"/>
      <c r="K6" s="57" t="s">
        <v>212</v>
      </c>
      <c r="L6" s="57"/>
      <c r="M6" s="57"/>
      <c r="N6" s="57"/>
      <c r="O6" s="57"/>
      <c r="P6" s="57"/>
      <c r="Q6" s="57"/>
      <c r="R6" s="57"/>
    </row>
    <row r="7" spans="1:18" ht="29.1" customHeight="1" x14ac:dyDescent="0.2">
      <c r="A7" s="57"/>
      <c r="C7" s="19" t="s">
        <v>13</v>
      </c>
      <c r="D7" s="3"/>
      <c r="E7" s="19" t="s">
        <v>15</v>
      </c>
      <c r="F7" s="3"/>
      <c r="G7" s="19" t="s">
        <v>295</v>
      </c>
      <c r="H7" s="3"/>
      <c r="I7" s="19" t="s">
        <v>298</v>
      </c>
      <c r="K7" s="19" t="s">
        <v>13</v>
      </c>
      <c r="L7" s="3"/>
      <c r="M7" s="19" t="s">
        <v>15</v>
      </c>
      <c r="N7" s="3"/>
      <c r="O7" s="19" t="s">
        <v>295</v>
      </c>
      <c r="P7" s="3"/>
      <c r="Q7" s="79" t="s">
        <v>298</v>
      </c>
      <c r="R7" s="79"/>
    </row>
    <row r="8" spans="1:18" ht="21.75" customHeight="1" x14ac:dyDescent="0.2">
      <c r="A8" s="5" t="s">
        <v>107</v>
      </c>
      <c r="C8" s="25">
        <v>19026</v>
      </c>
      <c r="D8" s="34"/>
      <c r="E8" s="25">
        <v>24134024376</v>
      </c>
      <c r="F8" s="34"/>
      <c r="G8" s="25">
        <v>25692474249</v>
      </c>
      <c r="H8" s="34"/>
      <c r="I8" s="25">
        <v>-1558449872</v>
      </c>
      <c r="J8" s="34"/>
      <c r="K8" s="25">
        <v>19026</v>
      </c>
      <c r="L8" s="34"/>
      <c r="M8" s="25">
        <v>24134024376</v>
      </c>
      <c r="N8" s="34"/>
      <c r="O8" s="25">
        <v>9993533562</v>
      </c>
      <c r="P8" s="34"/>
      <c r="Q8" s="68">
        <v>14140490814</v>
      </c>
      <c r="R8" s="68"/>
    </row>
    <row r="9" spans="1:18" ht="21.75" customHeight="1" x14ac:dyDescent="0.2">
      <c r="A9" s="8" t="s">
        <v>48</v>
      </c>
      <c r="C9" s="26">
        <v>10000</v>
      </c>
      <c r="D9" s="34"/>
      <c r="E9" s="26">
        <v>4316374</v>
      </c>
      <c r="F9" s="34"/>
      <c r="G9" s="26">
        <v>4316374</v>
      </c>
      <c r="H9" s="34"/>
      <c r="I9" s="26">
        <v>0</v>
      </c>
      <c r="J9" s="34"/>
      <c r="K9" s="26">
        <v>10000</v>
      </c>
      <c r="L9" s="34"/>
      <c r="M9" s="26">
        <v>4316374</v>
      </c>
      <c r="N9" s="34"/>
      <c r="O9" s="26">
        <v>4324117</v>
      </c>
      <c r="P9" s="34"/>
      <c r="Q9" s="69">
        <v>-7742</v>
      </c>
      <c r="R9" s="69"/>
    </row>
    <row r="10" spans="1:18" ht="21.75" customHeight="1" x14ac:dyDescent="0.2">
      <c r="A10" s="8" t="s">
        <v>27</v>
      </c>
      <c r="C10" s="26">
        <v>49811</v>
      </c>
      <c r="D10" s="34"/>
      <c r="E10" s="26">
        <v>1696298980</v>
      </c>
      <c r="F10" s="34"/>
      <c r="G10" s="26">
        <v>1849519459</v>
      </c>
      <c r="H10" s="34"/>
      <c r="I10" s="26">
        <v>-153220478</v>
      </c>
      <c r="J10" s="34"/>
      <c r="K10" s="26">
        <v>49811</v>
      </c>
      <c r="L10" s="34"/>
      <c r="M10" s="26">
        <v>1696298980</v>
      </c>
      <c r="N10" s="34"/>
      <c r="O10" s="26">
        <v>2139587952</v>
      </c>
      <c r="P10" s="34"/>
      <c r="Q10" s="69">
        <v>-443288971</v>
      </c>
      <c r="R10" s="69"/>
    </row>
    <row r="11" spans="1:18" ht="21.75" customHeight="1" x14ac:dyDescent="0.2">
      <c r="A11" s="8" t="s">
        <v>104</v>
      </c>
      <c r="C11" s="26">
        <v>1075000</v>
      </c>
      <c r="D11" s="34"/>
      <c r="E11" s="26">
        <v>139528614500</v>
      </c>
      <c r="F11" s="34"/>
      <c r="G11" s="26">
        <v>149014842350</v>
      </c>
      <c r="H11" s="34"/>
      <c r="I11" s="26">
        <v>-9486227849</v>
      </c>
      <c r="J11" s="34"/>
      <c r="K11" s="26">
        <v>1075000</v>
      </c>
      <c r="L11" s="34"/>
      <c r="M11" s="26">
        <v>139528614500</v>
      </c>
      <c r="N11" s="34"/>
      <c r="O11" s="26">
        <v>59967655859</v>
      </c>
      <c r="P11" s="34"/>
      <c r="Q11" s="69">
        <v>79560958641</v>
      </c>
      <c r="R11" s="69"/>
    </row>
    <row r="12" spans="1:18" ht="21.75" customHeight="1" x14ac:dyDescent="0.2">
      <c r="A12" s="8" t="s">
        <v>108</v>
      </c>
      <c r="C12" s="26">
        <v>49480</v>
      </c>
      <c r="D12" s="34"/>
      <c r="E12" s="26">
        <v>24201773779</v>
      </c>
      <c r="F12" s="34"/>
      <c r="G12" s="26">
        <v>26019464329</v>
      </c>
      <c r="H12" s="34"/>
      <c r="I12" s="26">
        <v>-1817690549</v>
      </c>
      <c r="J12" s="34"/>
      <c r="K12" s="26">
        <v>49480</v>
      </c>
      <c r="L12" s="34"/>
      <c r="M12" s="26">
        <v>24201773779</v>
      </c>
      <c r="N12" s="34"/>
      <c r="O12" s="26">
        <v>9988688474</v>
      </c>
      <c r="P12" s="34"/>
      <c r="Q12" s="69">
        <v>14213085305</v>
      </c>
      <c r="R12" s="69"/>
    </row>
    <row r="13" spans="1:18" ht="21.75" customHeight="1" x14ac:dyDescent="0.2">
      <c r="A13" s="8" t="s">
        <v>25</v>
      </c>
      <c r="C13" s="26">
        <v>8120000</v>
      </c>
      <c r="D13" s="34"/>
      <c r="E13" s="26">
        <v>55917192856</v>
      </c>
      <c r="F13" s="34"/>
      <c r="G13" s="26">
        <v>60751532296</v>
      </c>
      <c r="H13" s="34"/>
      <c r="I13" s="26">
        <v>-4834339440</v>
      </c>
      <c r="J13" s="34"/>
      <c r="K13" s="26">
        <v>8120000</v>
      </c>
      <c r="L13" s="34"/>
      <c r="M13" s="26">
        <v>55917192856</v>
      </c>
      <c r="N13" s="34"/>
      <c r="O13" s="26">
        <v>70716156720</v>
      </c>
      <c r="P13" s="34"/>
      <c r="Q13" s="69">
        <v>-14798963864</v>
      </c>
      <c r="R13" s="69"/>
    </row>
    <row r="14" spans="1:18" ht="21.75" customHeight="1" x14ac:dyDescent="0.2">
      <c r="A14" s="8" t="s">
        <v>59</v>
      </c>
      <c r="C14" s="26">
        <v>10000</v>
      </c>
      <c r="D14" s="34"/>
      <c r="E14" s="26">
        <v>4286606</v>
      </c>
      <c r="F14" s="34"/>
      <c r="G14" s="26">
        <v>4286606</v>
      </c>
      <c r="H14" s="34"/>
      <c r="I14" s="26">
        <v>0</v>
      </c>
      <c r="J14" s="34"/>
      <c r="K14" s="26">
        <v>10000</v>
      </c>
      <c r="L14" s="34"/>
      <c r="M14" s="26">
        <v>4286606</v>
      </c>
      <c r="N14" s="34"/>
      <c r="O14" s="26">
        <v>4294296</v>
      </c>
      <c r="P14" s="34"/>
      <c r="Q14" s="69">
        <v>-7689</v>
      </c>
      <c r="R14" s="69"/>
    </row>
    <row r="15" spans="1:18" ht="21.75" customHeight="1" x14ac:dyDescent="0.2">
      <c r="A15" s="8" t="s">
        <v>65</v>
      </c>
      <c r="C15" s="26">
        <v>303003995</v>
      </c>
      <c r="D15" s="34"/>
      <c r="E15" s="26">
        <v>539086560994</v>
      </c>
      <c r="F15" s="34"/>
      <c r="G15" s="26">
        <v>529173337297</v>
      </c>
      <c r="H15" s="34"/>
      <c r="I15" s="26">
        <v>9913223697</v>
      </c>
      <c r="J15" s="34"/>
      <c r="K15" s="26">
        <v>303003995</v>
      </c>
      <c r="L15" s="34"/>
      <c r="M15" s="26">
        <v>539086560994</v>
      </c>
      <c r="N15" s="34"/>
      <c r="O15" s="26">
        <v>500150239830</v>
      </c>
      <c r="P15" s="34"/>
      <c r="Q15" s="69">
        <v>38936321164</v>
      </c>
      <c r="R15" s="69"/>
    </row>
    <row r="16" spans="1:18" ht="21.75" customHeight="1" x14ac:dyDescent="0.2">
      <c r="A16" s="8" t="s">
        <v>51</v>
      </c>
      <c r="C16" s="26">
        <v>10000</v>
      </c>
      <c r="D16" s="34"/>
      <c r="E16" s="26">
        <v>11688940</v>
      </c>
      <c r="F16" s="34"/>
      <c r="G16" s="26">
        <v>11688940</v>
      </c>
      <c r="H16" s="34"/>
      <c r="I16" s="26">
        <v>0</v>
      </c>
      <c r="J16" s="34"/>
      <c r="K16" s="26">
        <v>10000</v>
      </c>
      <c r="L16" s="34"/>
      <c r="M16" s="26">
        <v>11688940</v>
      </c>
      <c r="N16" s="34"/>
      <c r="O16" s="26">
        <v>11709909</v>
      </c>
      <c r="P16" s="34"/>
      <c r="Q16" s="69">
        <v>-20968</v>
      </c>
      <c r="R16" s="69"/>
    </row>
    <row r="17" spans="1:18" ht="21.75" customHeight="1" x14ac:dyDescent="0.2">
      <c r="A17" s="8" t="s">
        <v>44</v>
      </c>
      <c r="C17" s="26">
        <v>29700000</v>
      </c>
      <c r="D17" s="34"/>
      <c r="E17" s="26">
        <v>48302016741</v>
      </c>
      <c r="F17" s="34"/>
      <c r="G17" s="26">
        <v>48537780093</v>
      </c>
      <c r="H17" s="34"/>
      <c r="I17" s="26">
        <v>-235763352</v>
      </c>
      <c r="J17" s="34"/>
      <c r="K17" s="26">
        <v>29700000</v>
      </c>
      <c r="L17" s="34"/>
      <c r="M17" s="26">
        <v>48302016741</v>
      </c>
      <c r="N17" s="34"/>
      <c r="O17" s="26">
        <v>39761015677</v>
      </c>
      <c r="P17" s="34"/>
      <c r="Q17" s="69">
        <v>8541001064</v>
      </c>
      <c r="R17" s="69"/>
    </row>
    <row r="18" spans="1:18" ht="21.75" customHeight="1" x14ac:dyDescent="0.2">
      <c r="A18" s="8" t="s">
        <v>30</v>
      </c>
      <c r="C18" s="26">
        <v>417915</v>
      </c>
      <c r="D18" s="34"/>
      <c r="E18" s="26">
        <v>18909613977</v>
      </c>
      <c r="F18" s="34"/>
      <c r="G18" s="26">
        <v>19133543616</v>
      </c>
      <c r="H18" s="34"/>
      <c r="I18" s="26">
        <v>-223929638</v>
      </c>
      <c r="J18" s="34"/>
      <c r="K18" s="26">
        <v>417915</v>
      </c>
      <c r="L18" s="34"/>
      <c r="M18" s="26">
        <v>18909613977</v>
      </c>
      <c r="N18" s="34"/>
      <c r="O18" s="26">
        <v>21311884176</v>
      </c>
      <c r="P18" s="34"/>
      <c r="Q18" s="69">
        <v>-2402270198</v>
      </c>
      <c r="R18" s="69"/>
    </row>
    <row r="19" spans="1:18" ht="21.75" customHeight="1" x14ac:dyDescent="0.2">
      <c r="A19" s="8" t="s">
        <v>68</v>
      </c>
      <c r="C19" s="26">
        <v>3883867</v>
      </c>
      <c r="D19" s="34"/>
      <c r="E19" s="26">
        <v>13685002558</v>
      </c>
      <c r="F19" s="34"/>
      <c r="G19" s="26">
        <v>14174440836</v>
      </c>
      <c r="H19" s="34"/>
      <c r="I19" s="26">
        <v>-489438277</v>
      </c>
      <c r="J19" s="34"/>
      <c r="K19" s="26">
        <v>3883867</v>
      </c>
      <c r="L19" s="34"/>
      <c r="M19" s="26">
        <v>13685002558</v>
      </c>
      <c r="N19" s="34"/>
      <c r="O19" s="26">
        <v>14145817280</v>
      </c>
      <c r="P19" s="34"/>
      <c r="Q19" s="69">
        <v>-460814721</v>
      </c>
      <c r="R19" s="69"/>
    </row>
    <row r="20" spans="1:18" ht="21.75" customHeight="1" x14ac:dyDescent="0.2">
      <c r="A20" s="8" t="s">
        <v>31</v>
      </c>
      <c r="C20" s="26">
        <v>1000000</v>
      </c>
      <c r="D20" s="34"/>
      <c r="E20" s="26">
        <v>60260557100</v>
      </c>
      <c r="F20" s="34"/>
      <c r="G20" s="26">
        <v>59873571800</v>
      </c>
      <c r="H20" s="34"/>
      <c r="I20" s="26">
        <v>386985299</v>
      </c>
      <c r="J20" s="34"/>
      <c r="K20" s="26">
        <v>1000000</v>
      </c>
      <c r="L20" s="34"/>
      <c r="M20" s="26">
        <v>60260557100</v>
      </c>
      <c r="N20" s="34"/>
      <c r="O20" s="26">
        <v>46004534302</v>
      </c>
      <c r="P20" s="34"/>
      <c r="Q20" s="69">
        <v>14256022798</v>
      </c>
      <c r="R20" s="69"/>
    </row>
    <row r="21" spans="1:18" ht="21.75" customHeight="1" x14ac:dyDescent="0.2">
      <c r="A21" s="8" t="s">
        <v>40</v>
      </c>
      <c r="C21" s="26">
        <v>10000</v>
      </c>
      <c r="D21" s="34"/>
      <c r="E21" s="26">
        <v>9148729</v>
      </c>
      <c r="F21" s="34"/>
      <c r="G21" s="26">
        <v>9148729</v>
      </c>
      <c r="H21" s="34"/>
      <c r="I21" s="26">
        <v>0</v>
      </c>
      <c r="J21" s="34"/>
      <c r="K21" s="26">
        <v>10000</v>
      </c>
      <c r="L21" s="34"/>
      <c r="M21" s="26">
        <v>9148729</v>
      </c>
      <c r="N21" s="34"/>
      <c r="O21" s="26">
        <v>9165141</v>
      </c>
      <c r="P21" s="34"/>
      <c r="Q21" s="69">
        <v>-16411</v>
      </c>
      <c r="R21" s="69"/>
    </row>
    <row r="22" spans="1:18" ht="21.75" customHeight="1" x14ac:dyDescent="0.2">
      <c r="A22" s="8" t="s">
        <v>100</v>
      </c>
      <c r="C22" s="26">
        <v>1470</v>
      </c>
      <c r="D22" s="34"/>
      <c r="E22" s="26">
        <v>164916146850</v>
      </c>
      <c r="F22" s="34"/>
      <c r="G22" s="26">
        <v>171047711470</v>
      </c>
      <c r="H22" s="34"/>
      <c r="I22" s="26">
        <v>-6131564620</v>
      </c>
      <c r="J22" s="34"/>
      <c r="K22" s="26">
        <v>1470</v>
      </c>
      <c r="L22" s="34"/>
      <c r="M22" s="26">
        <v>164916146850</v>
      </c>
      <c r="N22" s="34"/>
      <c r="O22" s="26">
        <v>141597460410</v>
      </c>
      <c r="P22" s="34"/>
      <c r="Q22" s="69">
        <v>23318686440</v>
      </c>
      <c r="R22" s="69"/>
    </row>
    <row r="23" spans="1:18" ht="21.75" customHeight="1" x14ac:dyDescent="0.2">
      <c r="A23" s="8" t="s">
        <v>64</v>
      </c>
      <c r="C23" s="26">
        <v>12737739</v>
      </c>
      <c r="D23" s="34"/>
      <c r="E23" s="26">
        <v>25278552555</v>
      </c>
      <c r="F23" s="34"/>
      <c r="G23" s="26">
        <v>25291191831</v>
      </c>
      <c r="H23" s="34"/>
      <c r="I23" s="26">
        <v>-12639275</v>
      </c>
      <c r="J23" s="34"/>
      <c r="K23" s="26">
        <v>12737739</v>
      </c>
      <c r="L23" s="34"/>
      <c r="M23" s="26">
        <v>25278552555</v>
      </c>
      <c r="N23" s="34"/>
      <c r="O23" s="26">
        <v>22854818921</v>
      </c>
      <c r="P23" s="34"/>
      <c r="Q23" s="69">
        <v>2423733634</v>
      </c>
      <c r="R23" s="69"/>
    </row>
    <row r="24" spans="1:18" ht="21.75" customHeight="1" x14ac:dyDescent="0.2">
      <c r="A24" s="8" t="s">
        <v>23</v>
      </c>
      <c r="C24" s="26">
        <v>18578690</v>
      </c>
      <c r="D24" s="34"/>
      <c r="E24" s="26">
        <v>38713661125</v>
      </c>
      <c r="F24" s="34"/>
      <c r="G24" s="26">
        <v>39635414961</v>
      </c>
      <c r="H24" s="34"/>
      <c r="I24" s="26">
        <v>-921753835</v>
      </c>
      <c r="J24" s="34"/>
      <c r="K24" s="26">
        <v>18578690</v>
      </c>
      <c r="L24" s="34"/>
      <c r="M24" s="26">
        <v>38713661125</v>
      </c>
      <c r="N24" s="34"/>
      <c r="O24" s="26">
        <v>33057983161</v>
      </c>
      <c r="P24" s="34"/>
      <c r="Q24" s="69">
        <v>5655677964</v>
      </c>
      <c r="R24" s="69"/>
    </row>
    <row r="25" spans="1:18" ht="21.75" customHeight="1" x14ac:dyDescent="0.2">
      <c r="A25" s="8" t="s">
        <v>21</v>
      </c>
      <c r="C25" s="26">
        <v>42812336</v>
      </c>
      <c r="D25" s="34"/>
      <c r="E25" s="26">
        <v>132117143558</v>
      </c>
      <c r="F25" s="34"/>
      <c r="G25" s="26">
        <v>137512280932</v>
      </c>
      <c r="H25" s="34"/>
      <c r="I25" s="26">
        <v>-5395137373</v>
      </c>
      <c r="J25" s="34"/>
      <c r="K25" s="26">
        <v>42812336</v>
      </c>
      <c r="L25" s="34"/>
      <c r="M25" s="26">
        <v>132117143558</v>
      </c>
      <c r="N25" s="34"/>
      <c r="O25" s="26">
        <v>110862554837</v>
      </c>
      <c r="P25" s="34"/>
      <c r="Q25" s="69">
        <v>21254588721</v>
      </c>
      <c r="R25" s="69"/>
    </row>
    <row r="26" spans="1:18" ht="21.75" customHeight="1" x14ac:dyDescent="0.2">
      <c r="A26" s="8" t="s">
        <v>99</v>
      </c>
      <c r="C26" s="26">
        <v>28528000</v>
      </c>
      <c r="D26" s="34"/>
      <c r="E26" s="26">
        <v>275551952000</v>
      </c>
      <c r="F26" s="34"/>
      <c r="G26" s="26">
        <v>284852060000</v>
      </c>
      <c r="H26" s="34"/>
      <c r="I26" s="26">
        <v>-9300108000</v>
      </c>
      <c r="J26" s="34"/>
      <c r="K26" s="26">
        <v>28528000</v>
      </c>
      <c r="L26" s="34"/>
      <c r="M26" s="26">
        <v>275551952000</v>
      </c>
      <c r="N26" s="34"/>
      <c r="O26" s="26">
        <v>263699283981</v>
      </c>
      <c r="P26" s="34"/>
      <c r="Q26" s="69">
        <v>11852668019</v>
      </c>
      <c r="R26" s="69"/>
    </row>
    <row r="27" spans="1:18" ht="21.75" customHeight="1" x14ac:dyDescent="0.2">
      <c r="A27" s="8" t="s">
        <v>35</v>
      </c>
      <c r="C27" s="26">
        <v>56389215</v>
      </c>
      <c r="D27" s="34"/>
      <c r="E27" s="26">
        <v>34914875653</v>
      </c>
      <c r="F27" s="34"/>
      <c r="G27" s="26">
        <v>39726861721</v>
      </c>
      <c r="H27" s="34"/>
      <c r="I27" s="26">
        <v>-4811986067</v>
      </c>
      <c r="J27" s="34"/>
      <c r="K27" s="26">
        <v>56389215</v>
      </c>
      <c r="L27" s="34"/>
      <c r="M27" s="26">
        <v>34914875653</v>
      </c>
      <c r="N27" s="34"/>
      <c r="O27" s="26">
        <v>152927551080</v>
      </c>
      <c r="P27" s="34"/>
      <c r="Q27" s="69">
        <v>-118012675426</v>
      </c>
      <c r="R27" s="69"/>
    </row>
    <row r="28" spans="1:18" ht="21.75" customHeight="1" x14ac:dyDescent="0.2">
      <c r="A28" s="8" t="s">
        <v>69</v>
      </c>
      <c r="C28" s="26">
        <v>7912015</v>
      </c>
      <c r="D28" s="34"/>
      <c r="E28" s="26">
        <v>15662455972</v>
      </c>
      <c r="F28" s="34"/>
      <c r="G28" s="26">
        <v>16266971817</v>
      </c>
      <c r="H28" s="34"/>
      <c r="I28" s="26">
        <v>-604515844</v>
      </c>
      <c r="J28" s="34"/>
      <c r="K28" s="26">
        <v>7912015</v>
      </c>
      <c r="L28" s="34"/>
      <c r="M28" s="26">
        <v>15662455972</v>
      </c>
      <c r="N28" s="34"/>
      <c r="O28" s="26">
        <v>16959620078</v>
      </c>
      <c r="P28" s="34"/>
      <c r="Q28" s="69">
        <v>-1297164105</v>
      </c>
      <c r="R28" s="69"/>
    </row>
    <row r="29" spans="1:18" ht="21.75" customHeight="1" x14ac:dyDescent="0.2">
      <c r="A29" s="8" t="s">
        <v>47</v>
      </c>
      <c r="C29" s="26">
        <v>10000</v>
      </c>
      <c r="D29" s="34"/>
      <c r="E29" s="26">
        <v>4276683</v>
      </c>
      <c r="F29" s="34"/>
      <c r="G29" s="26">
        <v>4276683</v>
      </c>
      <c r="H29" s="34"/>
      <c r="I29" s="26">
        <v>0</v>
      </c>
      <c r="J29" s="34"/>
      <c r="K29" s="26">
        <v>10000</v>
      </c>
      <c r="L29" s="34"/>
      <c r="M29" s="26">
        <v>4276683</v>
      </c>
      <c r="N29" s="34"/>
      <c r="O29" s="26">
        <v>4284355</v>
      </c>
      <c r="P29" s="34"/>
      <c r="Q29" s="69">
        <v>-7671</v>
      </c>
      <c r="R29" s="69"/>
    </row>
    <row r="30" spans="1:18" ht="21.75" customHeight="1" x14ac:dyDescent="0.2">
      <c r="A30" s="8" t="s">
        <v>19</v>
      </c>
      <c r="C30" s="26">
        <v>1675000</v>
      </c>
      <c r="D30" s="34"/>
      <c r="E30" s="26">
        <v>6902502994</v>
      </c>
      <c r="F30" s="34"/>
      <c r="G30" s="26">
        <v>7424387400</v>
      </c>
      <c r="H30" s="34"/>
      <c r="I30" s="26">
        <v>-521884405</v>
      </c>
      <c r="J30" s="34"/>
      <c r="K30" s="26">
        <v>1675000</v>
      </c>
      <c r="L30" s="34"/>
      <c r="M30" s="26">
        <v>6902502994</v>
      </c>
      <c r="N30" s="34"/>
      <c r="O30" s="26">
        <v>7056959388</v>
      </c>
      <c r="P30" s="34"/>
      <c r="Q30" s="69">
        <v>-154456393</v>
      </c>
      <c r="R30" s="69"/>
    </row>
    <row r="31" spans="1:18" ht="21.75" customHeight="1" x14ac:dyDescent="0.2">
      <c r="A31" s="8" t="s">
        <v>102</v>
      </c>
      <c r="C31" s="26">
        <v>2500000</v>
      </c>
      <c r="D31" s="34"/>
      <c r="E31" s="26">
        <v>42382296000</v>
      </c>
      <c r="F31" s="34"/>
      <c r="G31" s="26">
        <v>42746456500</v>
      </c>
      <c r="H31" s="34"/>
      <c r="I31" s="26">
        <v>-364160499</v>
      </c>
      <c r="J31" s="34"/>
      <c r="K31" s="26">
        <v>2500000</v>
      </c>
      <c r="L31" s="34"/>
      <c r="M31" s="26">
        <v>42382296000</v>
      </c>
      <c r="N31" s="34"/>
      <c r="O31" s="26">
        <v>25029000000</v>
      </c>
      <c r="P31" s="34"/>
      <c r="Q31" s="69">
        <v>17353296000</v>
      </c>
      <c r="R31" s="69"/>
    </row>
    <row r="32" spans="1:18" ht="21.75" customHeight="1" x14ac:dyDescent="0.2">
      <c r="A32" s="8" t="s">
        <v>42</v>
      </c>
      <c r="C32" s="26">
        <v>10000</v>
      </c>
      <c r="D32" s="34"/>
      <c r="E32" s="26">
        <v>4286606</v>
      </c>
      <c r="F32" s="34"/>
      <c r="G32" s="26">
        <v>4286606</v>
      </c>
      <c r="H32" s="34"/>
      <c r="I32" s="26">
        <v>0</v>
      </c>
      <c r="J32" s="34"/>
      <c r="K32" s="26">
        <v>10000</v>
      </c>
      <c r="L32" s="34"/>
      <c r="M32" s="26">
        <v>4286606</v>
      </c>
      <c r="N32" s="34"/>
      <c r="O32" s="26">
        <v>4294296</v>
      </c>
      <c r="P32" s="34"/>
      <c r="Q32" s="69">
        <v>-7689</v>
      </c>
      <c r="R32" s="69"/>
    </row>
    <row r="33" spans="1:18" ht="21.75" customHeight="1" x14ac:dyDescent="0.2">
      <c r="A33" s="8" t="s">
        <v>61</v>
      </c>
      <c r="C33" s="26">
        <v>10000</v>
      </c>
      <c r="D33" s="34"/>
      <c r="E33" s="26">
        <v>4306451</v>
      </c>
      <c r="F33" s="34"/>
      <c r="G33" s="26">
        <v>4306451</v>
      </c>
      <c r="H33" s="34"/>
      <c r="I33" s="26">
        <v>0</v>
      </c>
      <c r="J33" s="34"/>
      <c r="K33" s="26">
        <v>10000</v>
      </c>
      <c r="L33" s="34"/>
      <c r="M33" s="26">
        <v>4306451</v>
      </c>
      <c r="N33" s="34"/>
      <c r="O33" s="26">
        <v>4314177</v>
      </c>
      <c r="P33" s="34"/>
      <c r="Q33" s="69">
        <v>-7725</v>
      </c>
      <c r="R33" s="69"/>
    </row>
    <row r="34" spans="1:18" ht="21.75" customHeight="1" x14ac:dyDescent="0.2">
      <c r="A34" s="8" t="s">
        <v>66</v>
      </c>
      <c r="C34" s="26">
        <v>13599999</v>
      </c>
      <c r="D34" s="34"/>
      <c r="E34" s="26">
        <v>13562345362</v>
      </c>
      <c r="F34" s="34"/>
      <c r="G34" s="26">
        <v>14466501720</v>
      </c>
      <c r="H34" s="34"/>
      <c r="I34" s="26">
        <v>-904156357</v>
      </c>
      <c r="J34" s="34"/>
      <c r="K34" s="26">
        <v>13599999</v>
      </c>
      <c r="L34" s="34"/>
      <c r="M34" s="26">
        <v>13562345362</v>
      </c>
      <c r="N34" s="34"/>
      <c r="O34" s="26">
        <v>18494100340</v>
      </c>
      <c r="P34" s="34"/>
      <c r="Q34" s="69">
        <v>-4931754977</v>
      </c>
      <c r="R34" s="69"/>
    </row>
    <row r="35" spans="1:18" ht="21.75" customHeight="1" x14ac:dyDescent="0.2">
      <c r="A35" s="8" t="s">
        <v>67</v>
      </c>
      <c r="C35" s="26">
        <v>750000</v>
      </c>
      <c r="D35" s="34"/>
      <c r="E35" s="26">
        <v>7315510575</v>
      </c>
      <c r="F35" s="34"/>
      <c r="G35" s="26">
        <v>8238321675</v>
      </c>
      <c r="H35" s="34"/>
      <c r="I35" s="26">
        <v>-922811100</v>
      </c>
      <c r="J35" s="34"/>
      <c r="K35" s="26">
        <v>750000</v>
      </c>
      <c r="L35" s="34"/>
      <c r="M35" s="26">
        <v>7315510575</v>
      </c>
      <c r="N35" s="34"/>
      <c r="O35" s="26">
        <v>6271538220</v>
      </c>
      <c r="P35" s="34"/>
      <c r="Q35" s="69">
        <v>1043972355</v>
      </c>
      <c r="R35" s="69"/>
    </row>
    <row r="36" spans="1:18" ht="21.75" customHeight="1" x14ac:dyDescent="0.2">
      <c r="A36" s="8" t="s">
        <v>105</v>
      </c>
      <c r="C36" s="26">
        <v>1537000</v>
      </c>
      <c r="D36" s="34"/>
      <c r="E36" s="26">
        <v>94923276214</v>
      </c>
      <c r="F36" s="34"/>
      <c r="G36" s="26">
        <v>98102583462</v>
      </c>
      <c r="H36" s="34"/>
      <c r="I36" s="26">
        <v>-3179307247</v>
      </c>
      <c r="J36" s="34"/>
      <c r="K36" s="26">
        <v>1537000</v>
      </c>
      <c r="L36" s="34"/>
      <c r="M36" s="26">
        <v>94923276214</v>
      </c>
      <c r="N36" s="34"/>
      <c r="O36" s="26">
        <v>40009954325</v>
      </c>
      <c r="P36" s="34"/>
      <c r="Q36" s="69">
        <v>54913321889</v>
      </c>
      <c r="R36" s="69"/>
    </row>
    <row r="37" spans="1:18" ht="21.75" customHeight="1" x14ac:dyDescent="0.2">
      <c r="A37" s="8" t="s">
        <v>63</v>
      </c>
      <c r="C37" s="26">
        <v>2435277</v>
      </c>
      <c r="D37" s="34"/>
      <c r="E37" s="26">
        <v>25372749242</v>
      </c>
      <c r="F37" s="34"/>
      <c r="G37" s="26">
        <v>26097684934</v>
      </c>
      <c r="H37" s="34"/>
      <c r="I37" s="26">
        <v>-724935691</v>
      </c>
      <c r="J37" s="34"/>
      <c r="K37" s="26">
        <v>2435277</v>
      </c>
      <c r="L37" s="34"/>
      <c r="M37" s="26">
        <v>25372749242</v>
      </c>
      <c r="N37" s="34"/>
      <c r="O37" s="26">
        <v>29912971365</v>
      </c>
      <c r="P37" s="34"/>
      <c r="Q37" s="69">
        <v>-4540222122</v>
      </c>
      <c r="R37" s="69"/>
    </row>
    <row r="38" spans="1:18" ht="21.75" customHeight="1" x14ac:dyDescent="0.2">
      <c r="A38" s="8" t="s">
        <v>106</v>
      </c>
      <c r="C38" s="26">
        <v>14000000</v>
      </c>
      <c r="D38" s="34"/>
      <c r="E38" s="26">
        <v>233169860000</v>
      </c>
      <c r="F38" s="34"/>
      <c r="G38" s="26">
        <v>245391176800</v>
      </c>
      <c r="H38" s="34"/>
      <c r="I38" s="26">
        <v>-12221316799</v>
      </c>
      <c r="J38" s="34"/>
      <c r="K38" s="26">
        <v>14000000</v>
      </c>
      <c r="L38" s="34"/>
      <c r="M38" s="26">
        <v>233169860000</v>
      </c>
      <c r="N38" s="34"/>
      <c r="O38" s="26">
        <v>150468345595</v>
      </c>
      <c r="P38" s="34"/>
      <c r="Q38" s="69">
        <v>82701514405</v>
      </c>
      <c r="R38" s="69"/>
    </row>
    <row r="39" spans="1:18" ht="21.75" customHeight="1" x14ac:dyDescent="0.2">
      <c r="A39" s="8" t="s">
        <v>41</v>
      </c>
      <c r="C39" s="26">
        <v>10000</v>
      </c>
      <c r="D39" s="34"/>
      <c r="E39" s="26">
        <v>4266761</v>
      </c>
      <c r="F39" s="34"/>
      <c r="G39" s="26">
        <v>4266761</v>
      </c>
      <c r="H39" s="34"/>
      <c r="I39" s="26">
        <v>0</v>
      </c>
      <c r="J39" s="34"/>
      <c r="K39" s="26">
        <v>10000</v>
      </c>
      <c r="L39" s="34"/>
      <c r="M39" s="26">
        <v>4266761</v>
      </c>
      <c r="N39" s="34"/>
      <c r="O39" s="26">
        <v>4274415</v>
      </c>
      <c r="P39" s="34"/>
      <c r="Q39" s="69">
        <v>-7654</v>
      </c>
      <c r="R39" s="69"/>
    </row>
    <row r="40" spans="1:18" ht="21.75" customHeight="1" x14ac:dyDescent="0.2">
      <c r="A40" s="8" t="s">
        <v>33</v>
      </c>
      <c r="C40" s="26">
        <v>201390057</v>
      </c>
      <c r="D40" s="34"/>
      <c r="E40" s="26">
        <v>354903961862</v>
      </c>
      <c r="F40" s="34"/>
      <c r="G40" s="26">
        <v>359899794658</v>
      </c>
      <c r="H40" s="34"/>
      <c r="I40" s="26">
        <v>-4995832795</v>
      </c>
      <c r="J40" s="34"/>
      <c r="K40" s="26">
        <v>201390057</v>
      </c>
      <c r="L40" s="34"/>
      <c r="M40" s="26">
        <v>354903961862</v>
      </c>
      <c r="N40" s="34"/>
      <c r="O40" s="26">
        <v>373977230095</v>
      </c>
      <c r="P40" s="34"/>
      <c r="Q40" s="69">
        <v>-19073268232</v>
      </c>
      <c r="R40" s="69"/>
    </row>
    <row r="41" spans="1:18" ht="21.75" customHeight="1" x14ac:dyDescent="0.2">
      <c r="A41" s="8" t="s">
        <v>26</v>
      </c>
      <c r="C41" s="26">
        <v>2888808</v>
      </c>
      <c r="D41" s="34"/>
      <c r="E41" s="26">
        <v>8863148473</v>
      </c>
      <c r="F41" s="34"/>
      <c r="G41" s="26">
        <v>9281157738</v>
      </c>
      <c r="H41" s="34"/>
      <c r="I41" s="26">
        <v>-418009264</v>
      </c>
      <c r="J41" s="34"/>
      <c r="K41" s="26">
        <v>2888808</v>
      </c>
      <c r="L41" s="34"/>
      <c r="M41" s="26">
        <v>8863148473</v>
      </c>
      <c r="N41" s="34"/>
      <c r="O41" s="26">
        <v>9893132101</v>
      </c>
      <c r="P41" s="34"/>
      <c r="Q41" s="69">
        <v>-1029983627</v>
      </c>
      <c r="R41" s="69"/>
    </row>
    <row r="42" spans="1:18" ht="21.75" customHeight="1" x14ac:dyDescent="0.2">
      <c r="A42" s="8" t="s">
        <v>37</v>
      </c>
      <c r="C42" s="26">
        <v>1450000</v>
      </c>
      <c r="D42" s="34"/>
      <c r="E42" s="26">
        <v>27293874755</v>
      </c>
      <c r="F42" s="34"/>
      <c r="G42" s="26">
        <v>28301028805</v>
      </c>
      <c r="H42" s="34"/>
      <c r="I42" s="26">
        <v>-1007154050</v>
      </c>
      <c r="J42" s="34"/>
      <c r="K42" s="26">
        <v>1450000</v>
      </c>
      <c r="L42" s="34"/>
      <c r="M42" s="26">
        <v>27293874755</v>
      </c>
      <c r="N42" s="34"/>
      <c r="O42" s="26">
        <v>40176746372</v>
      </c>
      <c r="P42" s="34"/>
      <c r="Q42" s="69">
        <v>-12882871617</v>
      </c>
      <c r="R42" s="69"/>
    </row>
    <row r="43" spans="1:18" ht="21.75" customHeight="1" x14ac:dyDescent="0.2">
      <c r="A43" s="8" t="s">
        <v>52</v>
      </c>
      <c r="C43" s="26">
        <v>10000</v>
      </c>
      <c r="D43" s="34"/>
      <c r="E43" s="26">
        <v>19736250</v>
      </c>
      <c r="F43" s="34"/>
      <c r="G43" s="26">
        <v>19736250</v>
      </c>
      <c r="H43" s="34"/>
      <c r="I43" s="26">
        <v>0</v>
      </c>
      <c r="J43" s="34"/>
      <c r="K43" s="26">
        <v>10000</v>
      </c>
      <c r="L43" s="34"/>
      <c r="M43" s="26">
        <v>19736250</v>
      </c>
      <c r="N43" s="34"/>
      <c r="O43" s="26">
        <v>19771654</v>
      </c>
      <c r="P43" s="34"/>
      <c r="Q43" s="69">
        <v>-35403</v>
      </c>
      <c r="R43" s="69"/>
    </row>
    <row r="44" spans="1:18" ht="21.75" customHeight="1" x14ac:dyDescent="0.2">
      <c r="A44" s="8" t="s">
        <v>71</v>
      </c>
      <c r="C44" s="26">
        <v>980000</v>
      </c>
      <c r="D44" s="34"/>
      <c r="E44" s="26">
        <v>51246776420</v>
      </c>
      <c r="F44" s="34"/>
      <c r="G44" s="26">
        <v>49926450603</v>
      </c>
      <c r="H44" s="34"/>
      <c r="I44" s="26">
        <v>1320325816</v>
      </c>
      <c r="J44" s="34"/>
      <c r="K44" s="26">
        <v>980000</v>
      </c>
      <c r="L44" s="34"/>
      <c r="M44" s="26">
        <v>51246776420</v>
      </c>
      <c r="N44" s="34"/>
      <c r="O44" s="26">
        <v>49926450603</v>
      </c>
      <c r="P44" s="34"/>
      <c r="Q44" s="69">
        <v>1320325816</v>
      </c>
      <c r="R44" s="69"/>
    </row>
    <row r="45" spans="1:18" ht="21.75" customHeight="1" x14ac:dyDescent="0.2">
      <c r="A45" s="8" t="s">
        <v>43</v>
      </c>
      <c r="C45" s="26">
        <v>10000</v>
      </c>
      <c r="D45" s="34"/>
      <c r="E45" s="26">
        <v>10914970</v>
      </c>
      <c r="F45" s="34"/>
      <c r="G45" s="26">
        <v>10914970</v>
      </c>
      <c r="H45" s="34"/>
      <c r="I45" s="26">
        <v>0</v>
      </c>
      <c r="J45" s="34"/>
      <c r="K45" s="26">
        <v>10000</v>
      </c>
      <c r="L45" s="34"/>
      <c r="M45" s="26">
        <v>10914970</v>
      </c>
      <c r="N45" s="34"/>
      <c r="O45" s="26">
        <v>10934550</v>
      </c>
      <c r="P45" s="34"/>
      <c r="Q45" s="69">
        <v>-19580</v>
      </c>
      <c r="R45" s="69"/>
    </row>
    <row r="46" spans="1:18" ht="21.75" customHeight="1" x14ac:dyDescent="0.2">
      <c r="A46" s="8" t="s">
        <v>58</v>
      </c>
      <c r="C46" s="26">
        <v>10000</v>
      </c>
      <c r="D46" s="34"/>
      <c r="E46" s="26">
        <v>12562138</v>
      </c>
      <c r="F46" s="34"/>
      <c r="G46" s="26">
        <v>12562138</v>
      </c>
      <c r="H46" s="34"/>
      <c r="I46" s="26">
        <v>0</v>
      </c>
      <c r="J46" s="34"/>
      <c r="K46" s="26">
        <v>10000</v>
      </c>
      <c r="L46" s="34"/>
      <c r="M46" s="26">
        <v>12562138</v>
      </c>
      <c r="N46" s="34"/>
      <c r="O46" s="26">
        <v>12584673</v>
      </c>
      <c r="P46" s="34"/>
      <c r="Q46" s="69">
        <v>-22534</v>
      </c>
      <c r="R46" s="69"/>
    </row>
    <row r="47" spans="1:18" ht="21.75" customHeight="1" x14ac:dyDescent="0.2">
      <c r="A47" s="8" t="s">
        <v>46</v>
      </c>
      <c r="C47" s="26">
        <v>2386011</v>
      </c>
      <c r="D47" s="34"/>
      <c r="E47" s="26">
        <v>16194159203</v>
      </c>
      <c r="F47" s="34"/>
      <c r="G47" s="26">
        <v>16454591588</v>
      </c>
      <c r="H47" s="34"/>
      <c r="I47" s="26">
        <v>-260432384</v>
      </c>
      <c r="J47" s="34"/>
      <c r="K47" s="26">
        <v>2386011</v>
      </c>
      <c r="L47" s="34"/>
      <c r="M47" s="26">
        <v>16194159203</v>
      </c>
      <c r="N47" s="34"/>
      <c r="O47" s="26">
        <v>17661571105</v>
      </c>
      <c r="P47" s="34"/>
      <c r="Q47" s="69">
        <v>-1467411901</v>
      </c>
      <c r="R47" s="69"/>
    </row>
    <row r="48" spans="1:18" ht="21.75" customHeight="1" x14ac:dyDescent="0.2">
      <c r="A48" s="8" t="s">
        <v>70</v>
      </c>
      <c r="C48" s="26">
        <v>30228396</v>
      </c>
      <c r="D48" s="34"/>
      <c r="E48" s="26">
        <v>410927807835</v>
      </c>
      <c r="F48" s="34"/>
      <c r="G48" s="26">
        <v>406128650955</v>
      </c>
      <c r="H48" s="34"/>
      <c r="I48" s="26">
        <v>4799156880</v>
      </c>
      <c r="J48" s="34"/>
      <c r="K48" s="26">
        <v>30228396</v>
      </c>
      <c r="L48" s="34"/>
      <c r="M48" s="26">
        <v>410927807835</v>
      </c>
      <c r="N48" s="34"/>
      <c r="O48" s="26">
        <v>251878581598</v>
      </c>
      <c r="P48" s="34"/>
      <c r="Q48" s="69">
        <v>159049226237</v>
      </c>
      <c r="R48" s="69"/>
    </row>
    <row r="49" spans="1:18" ht="21.75" customHeight="1" x14ac:dyDescent="0.2">
      <c r="A49" s="8" t="s">
        <v>28</v>
      </c>
      <c r="C49" s="26">
        <v>2491443</v>
      </c>
      <c r="D49" s="34"/>
      <c r="E49" s="26">
        <v>32217503785</v>
      </c>
      <c r="F49" s="34"/>
      <c r="G49" s="26">
        <v>33386630854</v>
      </c>
      <c r="H49" s="34"/>
      <c r="I49" s="26">
        <v>-1169127068</v>
      </c>
      <c r="J49" s="34"/>
      <c r="K49" s="26">
        <v>2491443</v>
      </c>
      <c r="L49" s="34"/>
      <c r="M49" s="26">
        <v>32217503785</v>
      </c>
      <c r="N49" s="34"/>
      <c r="O49" s="26">
        <v>39993999669</v>
      </c>
      <c r="P49" s="34"/>
      <c r="Q49" s="69">
        <v>-7776495883</v>
      </c>
      <c r="R49" s="69"/>
    </row>
    <row r="50" spans="1:18" ht="21.75" customHeight="1" x14ac:dyDescent="0.2">
      <c r="A50" s="8" t="s">
        <v>36</v>
      </c>
      <c r="C50" s="26">
        <v>1169000</v>
      </c>
      <c r="D50" s="34"/>
      <c r="E50" s="26">
        <v>11941825570</v>
      </c>
      <c r="F50" s="34"/>
      <c r="G50" s="26">
        <v>14023960286</v>
      </c>
      <c r="H50" s="34"/>
      <c r="I50" s="26">
        <v>-2082134715</v>
      </c>
      <c r="J50" s="34"/>
      <c r="K50" s="26">
        <v>1169000</v>
      </c>
      <c r="L50" s="34"/>
      <c r="M50" s="26">
        <v>11941825570</v>
      </c>
      <c r="N50" s="34"/>
      <c r="O50" s="26">
        <v>20668979127</v>
      </c>
      <c r="P50" s="34"/>
      <c r="Q50" s="69">
        <v>-8727153556</v>
      </c>
      <c r="R50" s="69"/>
    </row>
    <row r="51" spans="1:18" ht="21.75" customHeight="1" x14ac:dyDescent="0.2">
      <c r="A51" s="8" t="s">
        <v>45</v>
      </c>
      <c r="C51" s="26">
        <v>4400000</v>
      </c>
      <c r="D51" s="34"/>
      <c r="E51" s="26">
        <v>59290117040</v>
      </c>
      <c r="F51" s="34"/>
      <c r="G51" s="26">
        <v>65489820000</v>
      </c>
      <c r="H51" s="34"/>
      <c r="I51" s="26">
        <v>-6199702960</v>
      </c>
      <c r="J51" s="34"/>
      <c r="K51" s="26">
        <v>4400000</v>
      </c>
      <c r="L51" s="34"/>
      <c r="M51" s="26">
        <v>59290117040</v>
      </c>
      <c r="N51" s="34"/>
      <c r="O51" s="26">
        <v>49936252637</v>
      </c>
      <c r="P51" s="34"/>
      <c r="Q51" s="69">
        <v>9353864403</v>
      </c>
      <c r="R51" s="69"/>
    </row>
    <row r="52" spans="1:18" ht="21.75" customHeight="1" x14ac:dyDescent="0.2">
      <c r="A52" s="8" t="s">
        <v>24</v>
      </c>
      <c r="C52" s="26">
        <v>4250000</v>
      </c>
      <c r="D52" s="34"/>
      <c r="E52" s="26">
        <v>25935457125</v>
      </c>
      <c r="F52" s="34"/>
      <c r="G52" s="26">
        <v>26694543675</v>
      </c>
      <c r="H52" s="34"/>
      <c r="I52" s="26">
        <v>-759086550</v>
      </c>
      <c r="J52" s="34"/>
      <c r="K52" s="26">
        <v>4250000</v>
      </c>
      <c r="L52" s="34"/>
      <c r="M52" s="26">
        <v>25935457125</v>
      </c>
      <c r="N52" s="34"/>
      <c r="O52" s="26">
        <v>29781543626</v>
      </c>
      <c r="P52" s="34"/>
      <c r="Q52" s="69">
        <v>-3846086501</v>
      </c>
      <c r="R52" s="69"/>
    </row>
    <row r="53" spans="1:18" ht="21.75" customHeight="1" x14ac:dyDescent="0.2">
      <c r="A53" s="8" t="s">
        <v>38</v>
      </c>
      <c r="C53" s="26">
        <v>563500</v>
      </c>
      <c r="D53" s="34"/>
      <c r="E53" s="26">
        <v>4640896403</v>
      </c>
      <c r="F53" s="34"/>
      <c r="G53" s="26">
        <v>4914877034</v>
      </c>
      <c r="H53" s="34"/>
      <c r="I53" s="26">
        <v>-273980630</v>
      </c>
      <c r="J53" s="34"/>
      <c r="K53" s="26">
        <v>563500</v>
      </c>
      <c r="L53" s="34"/>
      <c r="M53" s="26">
        <v>4640896403</v>
      </c>
      <c r="N53" s="34"/>
      <c r="O53" s="26">
        <v>4956792440</v>
      </c>
      <c r="P53" s="34"/>
      <c r="Q53" s="69">
        <v>-315896036</v>
      </c>
      <c r="R53" s="69"/>
    </row>
    <row r="54" spans="1:18" ht="21.75" customHeight="1" x14ac:dyDescent="0.2">
      <c r="A54" s="8" t="s">
        <v>49</v>
      </c>
      <c r="C54" s="26">
        <v>10000</v>
      </c>
      <c r="D54" s="34"/>
      <c r="E54" s="26">
        <v>12066003</v>
      </c>
      <c r="F54" s="34"/>
      <c r="G54" s="26">
        <v>12066003</v>
      </c>
      <c r="H54" s="34"/>
      <c r="I54" s="26">
        <v>0</v>
      </c>
      <c r="J54" s="34"/>
      <c r="K54" s="26">
        <v>10000</v>
      </c>
      <c r="L54" s="34"/>
      <c r="M54" s="26">
        <v>12066003</v>
      </c>
      <c r="N54" s="34"/>
      <c r="O54" s="26">
        <v>12087648</v>
      </c>
      <c r="P54" s="34"/>
      <c r="Q54" s="69">
        <v>-21644</v>
      </c>
      <c r="R54" s="69"/>
    </row>
    <row r="55" spans="1:18" ht="21.75" customHeight="1" x14ac:dyDescent="0.2">
      <c r="A55" s="8" t="s">
        <v>55</v>
      </c>
      <c r="C55" s="26">
        <v>10000</v>
      </c>
      <c r="D55" s="34"/>
      <c r="E55" s="26">
        <v>13385722</v>
      </c>
      <c r="F55" s="34"/>
      <c r="G55" s="26">
        <v>13385722</v>
      </c>
      <c r="H55" s="34"/>
      <c r="I55" s="26">
        <v>0</v>
      </c>
      <c r="J55" s="34"/>
      <c r="K55" s="26">
        <v>10000</v>
      </c>
      <c r="L55" s="34"/>
      <c r="M55" s="26">
        <v>13385722</v>
      </c>
      <c r="N55" s="34"/>
      <c r="O55" s="26">
        <v>13409734</v>
      </c>
      <c r="P55" s="34"/>
      <c r="Q55" s="69">
        <v>-24011</v>
      </c>
      <c r="R55" s="69"/>
    </row>
    <row r="56" spans="1:18" ht="21.75" customHeight="1" x14ac:dyDescent="0.2">
      <c r="A56" s="8" t="s">
        <v>60</v>
      </c>
      <c r="C56" s="26">
        <v>10000</v>
      </c>
      <c r="D56" s="34"/>
      <c r="E56" s="26">
        <v>5080422</v>
      </c>
      <c r="F56" s="34"/>
      <c r="G56" s="26">
        <v>5080422</v>
      </c>
      <c r="H56" s="34"/>
      <c r="I56" s="26">
        <v>0</v>
      </c>
      <c r="J56" s="34"/>
      <c r="K56" s="26">
        <v>10000</v>
      </c>
      <c r="L56" s="34"/>
      <c r="M56" s="26">
        <v>5080422</v>
      </c>
      <c r="N56" s="34"/>
      <c r="O56" s="26">
        <v>5089536</v>
      </c>
      <c r="P56" s="34"/>
      <c r="Q56" s="69">
        <v>-9113</v>
      </c>
      <c r="R56" s="69"/>
    </row>
    <row r="57" spans="1:18" ht="21.75" customHeight="1" x14ac:dyDescent="0.2">
      <c r="A57" s="8" t="s">
        <v>20</v>
      </c>
      <c r="C57" s="26">
        <v>151044394</v>
      </c>
      <c r="D57" s="34"/>
      <c r="E57" s="26">
        <v>130842464588</v>
      </c>
      <c r="F57" s="34"/>
      <c r="G57" s="26">
        <v>132491630384</v>
      </c>
      <c r="H57" s="34"/>
      <c r="I57" s="26">
        <v>-1649165795</v>
      </c>
      <c r="J57" s="34"/>
      <c r="K57" s="26">
        <v>151044394</v>
      </c>
      <c r="L57" s="34"/>
      <c r="M57" s="26">
        <v>130842464588</v>
      </c>
      <c r="N57" s="34"/>
      <c r="O57" s="26">
        <v>149311931100</v>
      </c>
      <c r="P57" s="34"/>
      <c r="Q57" s="69">
        <v>-18469466511</v>
      </c>
      <c r="R57" s="69"/>
    </row>
    <row r="58" spans="1:18" ht="21.75" customHeight="1" x14ac:dyDescent="0.2">
      <c r="A58" s="8" t="s">
        <v>39</v>
      </c>
      <c r="C58" s="26">
        <v>10000</v>
      </c>
      <c r="D58" s="34"/>
      <c r="E58" s="26">
        <v>6836740</v>
      </c>
      <c r="F58" s="34"/>
      <c r="G58" s="26">
        <v>6836740</v>
      </c>
      <c r="H58" s="34"/>
      <c r="I58" s="26">
        <v>0</v>
      </c>
      <c r="J58" s="34"/>
      <c r="K58" s="26">
        <v>10000</v>
      </c>
      <c r="L58" s="34"/>
      <c r="M58" s="26">
        <v>6836740</v>
      </c>
      <c r="N58" s="34"/>
      <c r="O58" s="26">
        <v>6849004</v>
      </c>
      <c r="P58" s="34"/>
      <c r="Q58" s="69">
        <v>-12263</v>
      </c>
      <c r="R58" s="69"/>
    </row>
    <row r="59" spans="1:18" ht="21.75" customHeight="1" x14ac:dyDescent="0.2">
      <c r="A59" s="8" t="s">
        <v>34</v>
      </c>
      <c r="C59" s="26">
        <v>6741479</v>
      </c>
      <c r="D59" s="34"/>
      <c r="E59" s="26">
        <v>13706513735</v>
      </c>
      <c r="F59" s="34"/>
      <c r="G59" s="26">
        <v>14388829207</v>
      </c>
      <c r="H59" s="34"/>
      <c r="I59" s="26">
        <v>-682315471</v>
      </c>
      <c r="J59" s="34"/>
      <c r="K59" s="26">
        <v>6741479</v>
      </c>
      <c r="L59" s="34"/>
      <c r="M59" s="26">
        <v>13706513735</v>
      </c>
      <c r="N59" s="34"/>
      <c r="O59" s="26">
        <v>15236401176</v>
      </c>
      <c r="P59" s="34"/>
      <c r="Q59" s="69">
        <v>-1529887440</v>
      </c>
      <c r="R59" s="69"/>
    </row>
    <row r="60" spans="1:18" ht="21.75" customHeight="1" x14ac:dyDescent="0.2">
      <c r="A60" s="8" t="s">
        <v>22</v>
      </c>
      <c r="C60" s="26">
        <v>22656987</v>
      </c>
      <c r="D60" s="34"/>
      <c r="E60" s="26">
        <v>41793756343</v>
      </c>
      <c r="F60" s="34"/>
      <c r="G60" s="26">
        <v>43255076495</v>
      </c>
      <c r="H60" s="34"/>
      <c r="I60" s="26">
        <v>-1461320151</v>
      </c>
      <c r="J60" s="34"/>
      <c r="K60" s="26">
        <v>22656987</v>
      </c>
      <c r="L60" s="34"/>
      <c r="M60" s="26">
        <v>41793756343</v>
      </c>
      <c r="N60" s="34"/>
      <c r="O60" s="26">
        <v>54173289479</v>
      </c>
      <c r="P60" s="34"/>
      <c r="Q60" s="69">
        <v>-12379533135</v>
      </c>
      <c r="R60" s="69"/>
    </row>
    <row r="61" spans="1:18" ht="21.75" customHeight="1" x14ac:dyDescent="0.2">
      <c r="A61" s="8" t="s">
        <v>53</v>
      </c>
      <c r="C61" s="26">
        <v>10000</v>
      </c>
      <c r="D61" s="34"/>
      <c r="E61" s="26">
        <v>12909432</v>
      </c>
      <c r="F61" s="34"/>
      <c r="G61" s="26">
        <v>12909432</v>
      </c>
      <c r="H61" s="34"/>
      <c r="I61" s="26">
        <v>0</v>
      </c>
      <c r="J61" s="34"/>
      <c r="K61" s="26">
        <v>10000</v>
      </c>
      <c r="L61" s="34"/>
      <c r="M61" s="26">
        <v>12909432</v>
      </c>
      <c r="N61" s="34"/>
      <c r="O61" s="26">
        <v>12932590</v>
      </c>
      <c r="P61" s="34"/>
      <c r="Q61" s="69">
        <v>-23157</v>
      </c>
      <c r="R61" s="69"/>
    </row>
    <row r="62" spans="1:18" ht="21.75" customHeight="1" x14ac:dyDescent="0.2">
      <c r="A62" s="8" t="s">
        <v>50</v>
      </c>
      <c r="C62" s="26">
        <v>10000</v>
      </c>
      <c r="D62" s="34"/>
      <c r="E62" s="26">
        <v>6876431</v>
      </c>
      <c r="F62" s="34"/>
      <c r="G62" s="26">
        <v>6876431</v>
      </c>
      <c r="H62" s="34"/>
      <c r="I62" s="26">
        <v>0</v>
      </c>
      <c r="J62" s="34"/>
      <c r="K62" s="26">
        <v>10000</v>
      </c>
      <c r="L62" s="34"/>
      <c r="M62" s="26">
        <v>6876431</v>
      </c>
      <c r="N62" s="34"/>
      <c r="O62" s="26">
        <v>6888766</v>
      </c>
      <c r="P62" s="34"/>
      <c r="Q62" s="69">
        <v>-12334</v>
      </c>
      <c r="R62" s="69"/>
    </row>
    <row r="63" spans="1:18" ht="21.75" customHeight="1" x14ac:dyDescent="0.2">
      <c r="A63" s="8" t="s">
        <v>29</v>
      </c>
      <c r="C63" s="26">
        <v>621899</v>
      </c>
      <c r="D63" s="34"/>
      <c r="E63" s="26">
        <v>6436266647</v>
      </c>
      <c r="F63" s="34"/>
      <c r="G63" s="26">
        <v>7059529285</v>
      </c>
      <c r="H63" s="34"/>
      <c r="I63" s="26">
        <v>-623262637</v>
      </c>
      <c r="J63" s="34"/>
      <c r="K63" s="26">
        <v>621899</v>
      </c>
      <c r="L63" s="34"/>
      <c r="M63" s="26">
        <v>6436266647</v>
      </c>
      <c r="N63" s="34"/>
      <c r="O63" s="26">
        <v>5982183282</v>
      </c>
      <c r="P63" s="34"/>
      <c r="Q63" s="69">
        <v>454083365</v>
      </c>
      <c r="R63" s="69"/>
    </row>
    <row r="64" spans="1:18" ht="21.75" customHeight="1" x14ac:dyDescent="0.2">
      <c r="A64" s="8" t="s">
        <v>62</v>
      </c>
      <c r="C64" s="26">
        <v>10000</v>
      </c>
      <c r="D64" s="34"/>
      <c r="E64" s="26">
        <v>12016389</v>
      </c>
      <c r="F64" s="34"/>
      <c r="G64" s="26">
        <v>12016389</v>
      </c>
      <c r="H64" s="34"/>
      <c r="I64" s="26">
        <v>0</v>
      </c>
      <c r="J64" s="34"/>
      <c r="K64" s="26">
        <v>10000</v>
      </c>
      <c r="L64" s="34"/>
      <c r="M64" s="26">
        <v>12016389</v>
      </c>
      <c r="N64" s="34"/>
      <c r="O64" s="26">
        <v>12037945</v>
      </c>
      <c r="P64" s="34"/>
      <c r="Q64" s="69">
        <v>-21555</v>
      </c>
      <c r="R64" s="69"/>
    </row>
    <row r="65" spans="1:18" ht="21.75" customHeight="1" x14ac:dyDescent="0.2">
      <c r="A65" s="8" t="s">
        <v>101</v>
      </c>
      <c r="C65" s="26">
        <v>115000</v>
      </c>
      <c r="D65" s="34"/>
      <c r="E65" s="26">
        <v>29631819701</v>
      </c>
      <c r="F65" s="34"/>
      <c r="G65" s="26">
        <v>31901058420</v>
      </c>
      <c r="H65" s="34"/>
      <c r="I65" s="26">
        <v>-2269238718</v>
      </c>
      <c r="J65" s="34"/>
      <c r="K65" s="26">
        <v>115000</v>
      </c>
      <c r="L65" s="34"/>
      <c r="M65" s="26">
        <v>29631819701</v>
      </c>
      <c r="N65" s="34"/>
      <c r="O65" s="26">
        <v>29612310463</v>
      </c>
      <c r="P65" s="34"/>
      <c r="Q65" s="69">
        <v>19509238</v>
      </c>
      <c r="R65" s="69"/>
    </row>
    <row r="66" spans="1:18" ht="21.75" customHeight="1" x14ac:dyDescent="0.2">
      <c r="A66" s="8" t="s">
        <v>54</v>
      </c>
      <c r="C66" s="26">
        <v>10000</v>
      </c>
      <c r="D66" s="34"/>
      <c r="E66" s="26">
        <v>5973465</v>
      </c>
      <c r="F66" s="34"/>
      <c r="G66" s="26">
        <v>5973465</v>
      </c>
      <c r="H66" s="34"/>
      <c r="I66" s="26">
        <v>0</v>
      </c>
      <c r="J66" s="34"/>
      <c r="K66" s="26">
        <v>10000</v>
      </c>
      <c r="L66" s="34"/>
      <c r="M66" s="26">
        <v>5973465</v>
      </c>
      <c r="N66" s="34"/>
      <c r="O66" s="26">
        <v>5984181</v>
      </c>
      <c r="P66" s="34"/>
      <c r="Q66" s="69">
        <v>-10715</v>
      </c>
      <c r="R66" s="69"/>
    </row>
    <row r="67" spans="1:18" ht="21.75" customHeight="1" x14ac:dyDescent="0.2">
      <c r="A67" s="8" t="s">
        <v>103</v>
      </c>
      <c r="C67" s="26">
        <v>3626000</v>
      </c>
      <c r="D67" s="34"/>
      <c r="E67" s="26">
        <v>61995842847</v>
      </c>
      <c r="F67" s="34"/>
      <c r="G67" s="26">
        <v>63500789490</v>
      </c>
      <c r="H67" s="34"/>
      <c r="I67" s="26">
        <v>-1504946642</v>
      </c>
      <c r="J67" s="34"/>
      <c r="K67" s="26">
        <v>3626000</v>
      </c>
      <c r="L67" s="34"/>
      <c r="M67" s="26">
        <v>61995842847</v>
      </c>
      <c r="N67" s="34"/>
      <c r="O67" s="26">
        <v>70138909141</v>
      </c>
      <c r="P67" s="34"/>
      <c r="Q67" s="69">
        <v>-8143066293</v>
      </c>
      <c r="R67" s="69"/>
    </row>
    <row r="68" spans="1:18" ht="21.75" customHeight="1" x14ac:dyDescent="0.2">
      <c r="A68" s="8" t="s">
        <v>32</v>
      </c>
      <c r="C68" s="26">
        <v>2951000</v>
      </c>
      <c r="D68" s="34"/>
      <c r="E68" s="26">
        <v>17100622416</v>
      </c>
      <c r="F68" s="34"/>
      <c r="G68" s="26">
        <v>17012776753</v>
      </c>
      <c r="H68" s="34"/>
      <c r="I68" s="26">
        <v>87845663</v>
      </c>
      <c r="J68" s="34"/>
      <c r="K68" s="26">
        <v>2951000</v>
      </c>
      <c r="L68" s="34"/>
      <c r="M68" s="26">
        <v>17100622416</v>
      </c>
      <c r="N68" s="34"/>
      <c r="O68" s="26">
        <v>23511286073</v>
      </c>
      <c r="P68" s="34"/>
      <c r="Q68" s="69">
        <v>-6410663656</v>
      </c>
      <c r="R68" s="69"/>
    </row>
    <row r="69" spans="1:18" ht="21.75" customHeight="1" x14ac:dyDescent="0.2">
      <c r="A69" s="8" t="s">
        <v>56</v>
      </c>
      <c r="C69" s="26">
        <v>10000</v>
      </c>
      <c r="D69" s="34"/>
      <c r="E69" s="26">
        <v>5824624</v>
      </c>
      <c r="F69" s="34"/>
      <c r="G69" s="26">
        <v>5824624</v>
      </c>
      <c r="H69" s="34"/>
      <c r="I69" s="26">
        <v>0</v>
      </c>
      <c r="J69" s="34"/>
      <c r="K69" s="26">
        <v>10000</v>
      </c>
      <c r="L69" s="34"/>
      <c r="M69" s="26">
        <v>5824624</v>
      </c>
      <c r="N69" s="34"/>
      <c r="O69" s="26">
        <v>5835073</v>
      </c>
      <c r="P69" s="34"/>
      <c r="Q69" s="69">
        <v>-10448</v>
      </c>
      <c r="R69" s="69"/>
    </row>
    <row r="70" spans="1:18" ht="21.75" customHeight="1" x14ac:dyDescent="0.2">
      <c r="A70" s="8" t="s">
        <v>57</v>
      </c>
      <c r="C70" s="26">
        <v>10000</v>
      </c>
      <c r="D70" s="34"/>
      <c r="E70" s="26">
        <v>9714323</v>
      </c>
      <c r="F70" s="34"/>
      <c r="G70" s="26">
        <v>9714323</v>
      </c>
      <c r="H70" s="34"/>
      <c r="I70" s="26">
        <v>0</v>
      </c>
      <c r="J70" s="34"/>
      <c r="K70" s="26">
        <v>10000</v>
      </c>
      <c r="L70" s="34"/>
      <c r="M70" s="26">
        <v>9714323</v>
      </c>
      <c r="N70" s="34"/>
      <c r="O70" s="26">
        <v>9731749</v>
      </c>
      <c r="P70" s="34"/>
      <c r="Q70" s="69">
        <v>-17425</v>
      </c>
      <c r="R70" s="69"/>
    </row>
    <row r="71" spans="1:18" ht="21.75" customHeight="1" x14ac:dyDescent="0.2">
      <c r="A71" s="8" t="s">
        <v>125</v>
      </c>
      <c r="C71" s="26">
        <v>1380000</v>
      </c>
      <c r="D71" s="34"/>
      <c r="E71" s="26">
        <v>1379249625000</v>
      </c>
      <c r="F71" s="34"/>
      <c r="G71" s="26">
        <v>1359969094492</v>
      </c>
      <c r="H71" s="34"/>
      <c r="I71" s="26">
        <v>19280530508</v>
      </c>
      <c r="J71" s="34"/>
      <c r="K71" s="26">
        <v>1380000</v>
      </c>
      <c r="L71" s="34"/>
      <c r="M71" s="26">
        <v>1379249625000</v>
      </c>
      <c r="N71" s="34"/>
      <c r="O71" s="26">
        <v>1379749875000</v>
      </c>
      <c r="P71" s="34"/>
      <c r="Q71" s="69">
        <v>-500249999</v>
      </c>
      <c r="R71" s="69"/>
    </row>
    <row r="72" spans="1:18" ht="21.75" customHeight="1" x14ac:dyDescent="0.2">
      <c r="A72" s="8" t="s">
        <v>149</v>
      </c>
      <c r="C72" s="26">
        <v>790000</v>
      </c>
      <c r="D72" s="34"/>
      <c r="E72" s="26">
        <v>758540319306</v>
      </c>
      <c r="F72" s="34"/>
      <c r="G72" s="26">
        <v>758540319306</v>
      </c>
      <c r="H72" s="34"/>
      <c r="I72" s="26">
        <v>0</v>
      </c>
      <c r="J72" s="34"/>
      <c r="K72" s="26">
        <v>790000</v>
      </c>
      <c r="L72" s="34"/>
      <c r="M72" s="26">
        <v>758540319306</v>
      </c>
      <c r="N72" s="34"/>
      <c r="O72" s="26">
        <v>701579500000</v>
      </c>
      <c r="P72" s="34"/>
      <c r="Q72" s="69">
        <v>56960819306</v>
      </c>
      <c r="R72" s="69"/>
    </row>
    <row r="73" spans="1:18" ht="21.75" customHeight="1" x14ac:dyDescent="0.2">
      <c r="A73" s="8" t="s">
        <v>122</v>
      </c>
      <c r="C73" s="26">
        <v>953192</v>
      </c>
      <c r="D73" s="34"/>
      <c r="E73" s="26">
        <v>728795381915</v>
      </c>
      <c r="F73" s="34"/>
      <c r="G73" s="26">
        <v>704025865667</v>
      </c>
      <c r="H73" s="34"/>
      <c r="I73" s="26">
        <v>24769516248</v>
      </c>
      <c r="J73" s="34"/>
      <c r="K73" s="26">
        <v>953192</v>
      </c>
      <c r="L73" s="34"/>
      <c r="M73" s="26">
        <v>728795381915</v>
      </c>
      <c r="N73" s="34"/>
      <c r="O73" s="26">
        <v>571802010177</v>
      </c>
      <c r="P73" s="34"/>
      <c r="Q73" s="69">
        <v>156993371738</v>
      </c>
      <c r="R73" s="69"/>
    </row>
    <row r="74" spans="1:18" ht="21.75" customHeight="1" x14ac:dyDescent="0.2">
      <c r="A74" s="8" t="s">
        <v>161</v>
      </c>
      <c r="C74" s="26">
        <v>2137500</v>
      </c>
      <c r="D74" s="34"/>
      <c r="E74" s="26">
        <v>1707318390557</v>
      </c>
      <c r="F74" s="34"/>
      <c r="G74" s="26">
        <v>1698922583261</v>
      </c>
      <c r="H74" s="34"/>
      <c r="I74" s="26">
        <v>8395807296</v>
      </c>
      <c r="J74" s="34"/>
      <c r="K74" s="26">
        <v>2137500</v>
      </c>
      <c r="L74" s="34"/>
      <c r="M74" s="26">
        <v>1707318390557</v>
      </c>
      <c r="N74" s="34"/>
      <c r="O74" s="26">
        <v>2000272500000</v>
      </c>
      <c r="P74" s="34"/>
      <c r="Q74" s="69">
        <v>-292954109442</v>
      </c>
      <c r="R74" s="69"/>
    </row>
    <row r="75" spans="1:18" ht="21.75" customHeight="1" x14ac:dyDescent="0.2">
      <c r="A75" s="8" t="s">
        <v>137</v>
      </c>
      <c r="C75" s="26">
        <v>1000000</v>
      </c>
      <c r="D75" s="34"/>
      <c r="E75" s="26">
        <v>957948831937</v>
      </c>
      <c r="F75" s="34"/>
      <c r="G75" s="26">
        <v>957419120125</v>
      </c>
      <c r="H75" s="34"/>
      <c r="I75" s="26">
        <v>529711812</v>
      </c>
      <c r="J75" s="34"/>
      <c r="K75" s="26">
        <v>1000000</v>
      </c>
      <c r="L75" s="34"/>
      <c r="M75" s="26">
        <v>957948831937</v>
      </c>
      <c r="N75" s="34"/>
      <c r="O75" s="26">
        <v>922520000000</v>
      </c>
      <c r="P75" s="34"/>
      <c r="Q75" s="69">
        <v>35428831937</v>
      </c>
      <c r="R75" s="69"/>
    </row>
    <row r="76" spans="1:18" ht="21.75" customHeight="1" x14ac:dyDescent="0.2">
      <c r="A76" s="8" t="s">
        <v>152</v>
      </c>
      <c r="C76" s="26">
        <v>598449</v>
      </c>
      <c r="D76" s="34"/>
      <c r="E76" s="26">
        <v>536564713128</v>
      </c>
      <c r="F76" s="34"/>
      <c r="G76" s="26">
        <v>568217413688</v>
      </c>
      <c r="H76" s="34"/>
      <c r="I76" s="26">
        <v>-31652700559</v>
      </c>
      <c r="J76" s="34"/>
      <c r="K76" s="26">
        <v>598449</v>
      </c>
      <c r="L76" s="34"/>
      <c r="M76" s="26">
        <v>536564713128</v>
      </c>
      <c r="N76" s="34"/>
      <c r="O76" s="26">
        <v>532359249379</v>
      </c>
      <c r="P76" s="34"/>
      <c r="Q76" s="69">
        <v>4205463749</v>
      </c>
      <c r="R76" s="69"/>
    </row>
    <row r="77" spans="1:18" ht="21.75" customHeight="1" x14ac:dyDescent="0.2">
      <c r="A77" s="8" t="s">
        <v>164</v>
      </c>
      <c r="C77" s="26">
        <v>150000</v>
      </c>
      <c r="D77" s="34"/>
      <c r="E77" s="26">
        <v>149918437500</v>
      </c>
      <c r="F77" s="34"/>
      <c r="G77" s="26">
        <v>149918437500</v>
      </c>
      <c r="H77" s="34"/>
      <c r="I77" s="26">
        <v>0</v>
      </c>
      <c r="J77" s="34"/>
      <c r="K77" s="26">
        <v>150000</v>
      </c>
      <c r="L77" s="34"/>
      <c r="M77" s="26">
        <v>149918437500</v>
      </c>
      <c r="N77" s="34"/>
      <c r="O77" s="26">
        <v>149972812500</v>
      </c>
      <c r="P77" s="34"/>
      <c r="Q77" s="69">
        <v>-54374999</v>
      </c>
      <c r="R77" s="69"/>
    </row>
    <row r="78" spans="1:18" ht="21.75" customHeight="1" x14ac:dyDescent="0.2">
      <c r="A78" s="8" t="s">
        <v>134</v>
      </c>
      <c r="C78" s="26">
        <v>440000</v>
      </c>
      <c r="D78" s="34"/>
      <c r="E78" s="26">
        <v>439760750000</v>
      </c>
      <c r="F78" s="34"/>
      <c r="G78" s="26">
        <v>439760750000</v>
      </c>
      <c r="H78" s="34"/>
      <c r="I78" s="26">
        <v>0</v>
      </c>
      <c r="J78" s="34"/>
      <c r="K78" s="26">
        <v>440000</v>
      </c>
      <c r="L78" s="34"/>
      <c r="M78" s="26">
        <v>439760750000</v>
      </c>
      <c r="N78" s="34"/>
      <c r="O78" s="26">
        <v>440060000000</v>
      </c>
      <c r="P78" s="34"/>
      <c r="Q78" s="69">
        <v>-299249999</v>
      </c>
      <c r="R78" s="69"/>
    </row>
    <row r="79" spans="1:18" ht="21.75" customHeight="1" x14ac:dyDescent="0.2">
      <c r="A79" s="8" t="s">
        <v>158</v>
      </c>
      <c r="C79" s="26">
        <v>2706888</v>
      </c>
      <c r="D79" s="34"/>
      <c r="E79" s="26">
        <v>2277416592523</v>
      </c>
      <c r="F79" s="34"/>
      <c r="G79" s="26">
        <v>2269432909524</v>
      </c>
      <c r="H79" s="34"/>
      <c r="I79" s="26">
        <v>7983682999</v>
      </c>
      <c r="J79" s="34"/>
      <c r="K79" s="26">
        <v>2706888</v>
      </c>
      <c r="L79" s="34"/>
      <c r="M79" s="26">
        <v>2277416592523</v>
      </c>
      <c r="N79" s="34"/>
      <c r="O79" s="26">
        <v>2500000550160</v>
      </c>
      <c r="P79" s="34"/>
      <c r="Q79" s="69">
        <v>-222583957636</v>
      </c>
      <c r="R79" s="69"/>
    </row>
    <row r="80" spans="1:18" ht="21.75" customHeight="1" x14ac:dyDescent="0.2">
      <c r="A80" s="8" t="s">
        <v>128</v>
      </c>
      <c r="C80" s="26">
        <v>1297000</v>
      </c>
      <c r="D80" s="34"/>
      <c r="E80" s="26">
        <v>1296294756250</v>
      </c>
      <c r="F80" s="34"/>
      <c r="G80" s="26">
        <v>1296294756250</v>
      </c>
      <c r="H80" s="34"/>
      <c r="I80" s="26">
        <v>0</v>
      </c>
      <c r="J80" s="34"/>
      <c r="K80" s="26">
        <v>1297000</v>
      </c>
      <c r="L80" s="34"/>
      <c r="M80" s="26">
        <v>1296294756250</v>
      </c>
      <c r="N80" s="34"/>
      <c r="O80" s="26">
        <v>1297000000000</v>
      </c>
      <c r="P80" s="34"/>
      <c r="Q80" s="69">
        <v>-705243749</v>
      </c>
      <c r="R80" s="69"/>
    </row>
    <row r="81" spans="1:18" ht="21.75" customHeight="1" x14ac:dyDescent="0.2">
      <c r="A81" s="8" t="s">
        <v>118</v>
      </c>
      <c r="C81" s="26">
        <v>6275000</v>
      </c>
      <c r="D81" s="34"/>
      <c r="E81" s="26">
        <v>5797706781831</v>
      </c>
      <c r="F81" s="34"/>
      <c r="G81" s="26">
        <v>5644429171875</v>
      </c>
      <c r="H81" s="34"/>
      <c r="I81" s="26">
        <v>153277609956</v>
      </c>
      <c r="J81" s="34"/>
      <c r="K81" s="26">
        <v>6275000</v>
      </c>
      <c r="L81" s="34"/>
      <c r="M81" s="26">
        <v>5797706781831</v>
      </c>
      <c r="N81" s="34"/>
      <c r="O81" s="26">
        <v>6033455596526</v>
      </c>
      <c r="P81" s="34"/>
      <c r="Q81" s="69">
        <v>-235748814694</v>
      </c>
      <c r="R81" s="69"/>
    </row>
    <row r="82" spans="1:18" ht="21.75" customHeight="1" x14ac:dyDescent="0.2">
      <c r="A82" s="8" t="s">
        <v>155</v>
      </c>
      <c r="C82" s="26">
        <v>1950000</v>
      </c>
      <c r="D82" s="34"/>
      <c r="E82" s="26">
        <v>1630831802766</v>
      </c>
      <c r="F82" s="34"/>
      <c r="G82" s="26">
        <v>1622848945806</v>
      </c>
      <c r="H82" s="34"/>
      <c r="I82" s="26">
        <v>7982856960</v>
      </c>
      <c r="J82" s="34"/>
      <c r="K82" s="26">
        <v>1950000</v>
      </c>
      <c r="L82" s="34"/>
      <c r="M82" s="26">
        <v>1630831802766</v>
      </c>
      <c r="N82" s="34"/>
      <c r="O82" s="26">
        <v>1801410000000</v>
      </c>
      <c r="P82" s="34"/>
      <c r="Q82" s="69">
        <v>-170578197233</v>
      </c>
      <c r="R82" s="69"/>
    </row>
    <row r="83" spans="1:18" ht="21.75" customHeight="1" x14ac:dyDescent="0.2">
      <c r="A83" s="8" t="s">
        <v>131</v>
      </c>
      <c r="C83" s="26">
        <v>2120000</v>
      </c>
      <c r="D83" s="34"/>
      <c r="E83" s="26">
        <v>2118847250000</v>
      </c>
      <c r="F83" s="34"/>
      <c r="G83" s="26">
        <v>2118847250000</v>
      </c>
      <c r="H83" s="34"/>
      <c r="I83" s="26">
        <v>0</v>
      </c>
      <c r="J83" s="34"/>
      <c r="K83" s="26">
        <v>2120000</v>
      </c>
      <c r="L83" s="34"/>
      <c r="M83" s="26">
        <v>2118847250000</v>
      </c>
      <c r="N83" s="34"/>
      <c r="O83" s="26">
        <v>2119615750000</v>
      </c>
      <c r="P83" s="34"/>
      <c r="Q83" s="69">
        <v>-768499999</v>
      </c>
      <c r="R83" s="69"/>
    </row>
    <row r="84" spans="1:18" ht="21.75" customHeight="1" x14ac:dyDescent="0.2">
      <c r="A84" s="8" t="s">
        <v>143</v>
      </c>
      <c r="C84" s="26">
        <v>245000</v>
      </c>
      <c r="D84" s="34"/>
      <c r="E84" s="26">
        <v>231271777555</v>
      </c>
      <c r="F84" s="34"/>
      <c r="G84" s="26">
        <v>233742483377</v>
      </c>
      <c r="H84" s="34"/>
      <c r="I84" s="26">
        <v>-2470705821</v>
      </c>
      <c r="J84" s="34"/>
      <c r="K84" s="26">
        <v>245000</v>
      </c>
      <c r="L84" s="34"/>
      <c r="M84" s="26">
        <v>231271777555</v>
      </c>
      <c r="N84" s="34"/>
      <c r="O84" s="26">
        <v>220641378890</v>
      </c>
      <c r="P84" s="34"/>
      <c r="Q84" s="69">
        <v>10630398665</v>
      </c>
      <c r="R84" s="69"/>
    </row>
    <row r="85" spans="1:18" ht="21.75" customHeight="1" x14ac:dyDescent="0.2">
      <c r="A85" s="8" t="s">
        <v>140</v>
      </c>
      <c r="C85" s="26">
        <v>650000</v>
      </c>
      <c r="D85" s="34"/>
      <c r="E85" s="26">
        <v>506438474262</v>
      </c>
      <c r="F85" s="34"/>
      <c r="G85" s="26">
        <v>517118663750</v>
      </c>
      <c r="H85" s="34"/>
      <c r="I85" s="26">
        <v>-10680189487</v>
      </c>
      <c r="J85" s="34"/>
      <c r="K85" s="26">
        <v>650000</v>
      </c>
      <c r="L85" s="34"/>
      <c r="M85" s="26">
        <v>506438474262</v>
      </c>
      <c r="N85" s="34"/>
      <c r="O85" s="26">
        <v>523155160937</v>
      </c>
      <c r="P85" s="34"/>
      <c r="Q85" s="69">
        <v>-16716686674</v>
      </c>
      <c r="R85" s="69"/>
    </row>
    <row r="86" spans="1:18" ht="21.75" customHeight="1" x14ac:dyDescent="0.2">
      <c r="A86" s="8" t="s">
        <v>146</v>
      </c>
      <c r="C86" s="26">
        <v>714000</v>
      </c>
      <c r="D86" s="34"/>
      <c r="E86" s="26">
        <v>669774591929</v>
      </c>
      <c r="F86" s="34"/>
      <c r="G86" s="26">
        <v>665899680059</v>
      </c>
      <c r="H86" s="34"/>
      <c r="I86" s="26">
        <v>3874911870</v>
      </c>
      <c r="J86" s="34"/>
      <c r="K86" s="26">
        <v>714000</v>
      </c>
      <c r="L86" s="34"/>
      <c r="M86" s="26">
        <v>669774591929</v>
      </c>
      <c r="N86" s="34"/>
      <c r="O86" s="26">
        <v>651326294309</v>
      </c>
      <c r="P86" s="34"/>
      <c r="Q86" s="69">
        <v>18448297620</v>
      </c>
      <c r="R86" s="69"/>
    </row>
    <row r="87" spans="1:18" ht="21.75" customHeight="1" x14ac:dyDescent="0.2">
      <c r="A87" s="11" t="s">
        <v>299</v>
      </c>
      <c r="C87" s="26">
        <v>325379674</v>
      </c>
      <c r="D87" s="34"/>
      <c r="E87" s="27">
        <v>325133198</v>
      </c>
      <c r="F87" s="34"/>
      <c r="G87" s="27">
        <v>325133198</v>
      </c>
      <c r="H87" s="34"/>
      <c r="I87" s="27">
        <v>0</v>
      </c>
      <c r="J87" s="34"/>
      <c r="K87" s="26">
        <v>325379674</v>
      </c>
      <c r="L87" s="34"/>
      <c r="M87" s="27">
        <v>325133198</v>
      </c>
      <c r="N87" s="34"/>
      <c r="O87" s="27">
        <v>325133198</v>
      </c>
      <c r="P87" s="34"/>
      <c r="Q87" s="70">
        <v>0</v>
      </c>
      <c r="R87" s="70"/>
    </row>
    <row r="88" spans="1:18" ht="21.75" customHeight="1" x14ac:dyDescent="0.2">
      <c r="A88" s="15" t="s">
        <v>72</v>
      </c>
      <c r="C88" s="26"/>
      <c r="D88" s="34"/>
      <c r="E88" s="35">
        <v>24528651882425</v>
      </c>
      <c r="F88" s="34"/>
      <c r="G88" s="35">
        <v>24421024359715</v>
      </c>
      <c r="H88" s="34"/>
      <c r="I88" s="35">
        <v>107627522740</v>
      </c>
      <c r="J88" s="34"/>
      <c r="K88" s="26"/>
      <c r="L88" s="34"/>
      <c r="M88" s="35">
        <v>24528651882425</v>
      </c>
      <c r="N88" s="34"/>
      <c r="O88" s="35">
        <v>24875625454505</v>
      </c>
      <c r="P88" s="34"/>
      <c r="Q88" s="80">
        <v>-346973572033</v>
      </c>
      <c r="R88" s="80"/>
    </row>
  </sheetData>
  <mergeCells count="89">
    <mergeCell ref="Q88:R88"/>
    <mergeCell ref="Q83:R83"/>
    <mergeCell ref="Q84:R84"/>
    <mergeCell ref="Q85:R85"/>
    <mergeCell ref="Q86:R86"/>
    <mergeCell ref="Q87:R87"/>
    <mergeCell ref="Q78:R78"/>
    <mergeCell ref="Q79:R79"/>
    <mergeCell ref="Q80:R80"/>
    <mergeCell ref="Q81:R81"/>
    <mergeCell ref="Q82:R82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A1:AW69"/>
  <sheetViews>
    <sheetView rightToLeft="1" workbookViewId="0">
      <selection activeCell="AM9" sqref="AM9:AO9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</row>
    <row r="2" spans="1:49" ht="21.7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</row>
    <row r="3" spans="1:49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</row>
    <row r="4" spans="1:49" ht="14.45" customHeight="1" x14ac:dyDescent="0.2"/>
    <row r="5" spans="1:49" ht="14.45" customHeight="1" x14ac:dyDescent="0.2">
      <c r="A5" s="56" t="s">
        <v>73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</row>
    <row r="6" spans="1:49" ht="14.45" customHeight="1" x14ac:dyDescent="0.2">
      <c r="I6" s="57" t="s">
        <v>7</v>
      </c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C6" s="57" t="s">
        <v>9</v>
      </c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57" t="s">
        <v>74</v>
      </c>
      <c r="B8" s="57"/>
      <c r="C8" s="57"/>
      <c r="D8" s="57"/>
      <c r="E8" s="57"/>
      <c r="F8" s="57"/>
      <c r="G8" s="57"/>
      <c r="I8" s="57" t="s">
        <v>75</v>
      </c>
      <c r="J8" s="57"/>
      <c r="K8" s="57"/>
      <c r="M8" s="57" t="s">
        <v>76</v>
      </c>
      <c r="N8" s="57"/>
      <c r="O8" s="57"/>
      <c r="Q8" s="57" t="s">
        <v>77</v>
      </c>
      <c r="R8" s="57"/>
      <c r="S8" s="57"/>
      <c r="T8" s="57"/>
      <c r="U8" s="57"/>
      <c r="W8" s="57" t="s">
        <v>78</v>
      </c>
      <c r="X8" s="57"/>
      <c r="Y8" s="57"/>
      <c r="Z8" s="57"/>
      <c r="AA8" s="57"/>
      <c r="AC8" s="57" t="s">
        <v>75</v>
      </c>
      <c r="AD8" s="57"/>
      <c r="AE8" s="57"/>
      <c r="AF8" s="57"/>
      <c r="AG8" s="57"/>
      <c r="AI8" s="57" t="s">
        <v>76</v>
      </c>
      <c r="AJ8" s="57"/>
      <c r="AK8" s="57"/>
      <c r="AM8" s="57" t="s">
        <v>77</v>
      </c>
      <c r="AN8" s="57"/>
      <c r="AO8" s="57"/>
      <c r="AQ8" s="57" t="s">
        <v>78</v>
      </c>
      <c r="AR8" s="57"/>
      <c r="AS8" s="57"/>
    </row>
    <row r="9" spans="1:49" ht="21.75" customHeight="1" x14ac:dyDescent="0.2">
      <c r="A9" s="59" t="s">
        <v>79</v>
      </c>
      <c r="B9" s="59"/>
      <c r="C9" s="59"/>
      <c r="D9" s="59"/>
      <c r="E9" s="59"/>
      <c r="F9" s="59"/>
      <c r="G9" s="59"/>
      <c r="I9" s="60">
        <v>282167044</v>
      </c>
      <c r="J9" s="60"/>
      <c r="K9" s="60"/>
      <c r="M9" s="60">
        <v>2496</v>
      </c>
      <c r="N9" s="60"/>
      <c r="O9" s="60"/>
      <c r="Q9" s="59" t="s">
        <v>80</v>
      </c>
      <c r="R9" s="59"/>
      <c r="S9" s="59"/>
      <c r="T9" s="59"/>
      <c r="U9" s="59"/>
      <c r="W9" s="66">
        <v>0.25741354699968699</v>
      </c>
      <c r="X9" s="66"/>
      <c r="Y9" s="66"/>
      <c r="Z9" s="66"/>
      <c r="AA9" s="66"/>
      <c r="AC9" s="60">
        <v>303003995</v>
      </c>
      <c r="AD9" s="60"/>
      <c r="AE9" s="60"/>
      <c r="AF9" s="60"/>
      <c r="AG9" s="60"/>
      <c r="AI9" s="60">
        <v>2324</v>
      </c>
      <c r="AJ9" s="60"/>
      <c r="AK9" s="60"/>
      <c r="AM9" s="59" t="s">
        <v>80</v>
      </c>
      <c r="AN9" s="59"/>
      <c r="AO9" s="59"/>
      <c r="AQ9" s="66">
        <v>0.25741354699968699</v>
      </c>
      <c r="AR9" s="66"/>
      <c r="AS9" s="66"/>
    </row>
    <row r="10" spans="1:49" ht="14.45" customHeight="1" x14ac:dyDescent="0.2">
      <c r="A10" s="56" t="s">
        <v>81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</row>
    <row r="11" spans="1:49" ht="14.45" customHeight="1" x14ac:dyDescent="0.2">
      <c r="C11" s="57" t="s">
        <v>7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Y11" s="57" t="s">
        <v>9</v>
      </c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</row>
    <row r="12" spans="1:49" ht="14.45" customHeight="1" x14ac:dyDescent="0.2">
      <c r="A12" s="2" t="s">
        <v>74</v>
      </c>
      <c r="C12" s="4" t="s">
        <v>82</v>
      </c>
      <c r="D12" s="3"/>
      <c r="E12" s="4" t="s">
        <v>83</v>
      </c>
      <c r="F12" s="3"/>
      <c r="G12" s="58" t="s">
        <v>84</v>
      </c>
      <c r="H12" s="58"/>
      <c r="I12" s="58"/>
      <c r="J12" s="3"/>
      <c r="K12" s="58" t="s">
        <v>85</v>
      </c>
      <c r="L12" s="58"/>
      <c r="M12" s="58"/>
      <c r="N12" s="3"/>
      <c r="O12" s="58" t="s">
        <v>76</v>
      </c>
      <c r="P12" s="58"/>
      <c r="Q12" s="58"/>
      <c r="R12" s="3"/>
      <c r="S12" s="58" t="s">
        <v>77</v>
      </c>
      <c r="T12" s="58"/>
      <c r="U12" s="58"/>
      <c r="V12" s="58"/>
      <c r="W12" s="58"/>
      <c r="Y12" s="58" t="s">
        <v>82</v>
      </c>
      <c r="Z12" s="58"/>
      <c r="AA12" s="58"/>
      <c r="AB12" s="58"/>
      <c r="AC12" s="58"/>
      <c r="AD12" s="3"/>
      <c r="AE12" s="58" t="s">
        <v>83</v>
      </c>
      <c r="AF12" s="58"/>
      <c r="AG12" s="58"/>
      <c r="AH12" s="58"/>
      <c r="AI12" s="58"/>
      <c r="AJ12" s="3"/>
      <c r="AK12" s="58" t="s">
        <v>84</v>
      </c>
      <c r="AL12" s="58"/>
      <c r="AM12" s="58"/>
      <c r="AN12" s="3"/>
      <c r="AO12" s="58" t="s">
        <v>85</v>
      </c>
      <c r="AP12" s="58"/>
      <c r="AQ12" s="58"/>
      <c r="AR12" s="3"/>
      <c r="AS12" s="58" t="s">
        <v>76</v>
      </c>
      <c r="AT12" s="58"/>
      <c r="AU12" s="3"/>
      <c r="AV12" s="4" t="s">
        <v>77</v>
      </c>
    </row>
    <row r="13" spans="1:49" ht="21.75" customHeight="1" x14ac:dyDescent="0.2">
      <c r="A13" s="5" t="s">
        <v>86</v>
      </c>
      <c r="C13" s="5" t="s">
        <v>87</v>
      </c>
      <c r="E13" s="5" t="s">
        <v>88</v>
      </c>
      <c r="G13" s="59" t="s">
        <v>89</v>
      </c>
      <c r="H13" s="59"/>
      <c r="I13" s="59"/>
      <c r="K13" s="60">
        <v>282167044</v>
      </c>
      <c r="L13" s="60"/>
      <c r="M13" s="60"/>
      <c r="O13" s="60">
        <v>2552</v>
      </c>
      <c r="P13" s="60"/>
      <c r="Q13" s="60"/>
      <c r="S13" s="59" t="s">
        <v>90</v>
      </c>
      <c r="T13" s="59"/>
      <c r="U13" s="59"/>
      <c r="V13" s="59"/>
      <c r="W13" s="59"/>
      <c r="Y13" s="59" t="s">
        <v>87</v>
      </c>
      <c r="Z13" s="59"/>
      <c r="AA13" s="59"/>
      <c r="AB13" s="59"/>
      <c r="AC13" s="59"/>
      <c r="AE13" s="59" t="s">
        <v>88</v>
      </c>
      <c r="AF13" s="59"/>
      <c r="AG13" s="59"/>
      <c r="AH13" s="59"/>
      <c r="AI13" s="59"/>
      <c r="AK13" s="59" t="s">
        <v>89</v>
      </c>
      <c r="AL13" s="59"/>
      <c r="AM13" s="59"/>
      <c r="AO13" s="60">
        <v>325379674</v>
      </c>
      <c r="AP13" s="60"/>
      <c r="AQ13" s="60"/>
      <c r="AS13" s="60">
        <v>2377</v>
      </c>
      <c r="AT13" s="60"/>
      <c r="AV13" s="5" t="s">
        <v>90</v>
      </c>
    </row>
    <row r="14" spans="1:49" ht="14.45" customHeight="1" x14ac:dyDescent="0.2">
      <c r="A14" s="56" t="s">
        <v>91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</row>
    <row r="15" spans="1:49" ht="14.45" customHeight="1" x14ac:dyDescent="0.2">
      <c r="C15" s="57" t="s">
        <v>7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O15" s="57" t="s">
        <v>9</v>
      </c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</row>
    <row r="16" spans="1:49" ht="14.45" customHeight="1" x14ac:dyDescent="0.2">
      <c r="A16" s="2" t="s">
        <v>74</v>
      </c>
      <c r="C16" s="4" t="s">
        <v>83</v>
      </c>
      <c r="D16" s="3"/>
      <c r="E16" s="4" t="s">
        <v>85</v>
      </c>
      <c r="F16" s="3"/>
      <c r="G16" s="58" t="s">
        <v>76</v>
      </c>
      <c r="H16" s="58"/>
      <c r="I16" s="58"/>
      <c r="J16" s="3"/>
      <c r="K16" s="58" t="s">
        <v>77</v>
      </c>
      <c r="L16" s="58"/>
      <c r="M16" s="58"/>
      <c r="O16" s="58" t="s">
        <v>83</v>
      </c>
      <c r="P16" s="58"/>
      <c r="Q16" s="58"/>
      <c r="R16" s="58"/>
      <c r="S16" s="58"/>
      <c r="T16" s="3"/>
      <c r="U16" s="58" t="s">
        <v>85</v>
      </c>
      <c r="V16" s="58"/>
      <c r="W16" s="58"/>
      <c r="X16" s="58"/>
      <c r="Y16" s="58"/>
      <c r="Z16" s="3"/>
      <c r="AA16" s="58" t="s">
        <v>76</v>
      </c>
      <c r="AB16" s="58"/>
      <c r="AC16" s="58"/>
      <c r="AD16" s="58"/>
      <c r="AE16" s="58"/>
      <c r="AF16" s="3"/>
      <c r="AG16" s="58" t="s">
        <v>77</v>
      </c>
      <c r="AH16" s="58"/>
      <c r="AI16" s="58"/>
    </row>
    <row r="17" spans="1:35" ht="21.75" customHeight="1" x14ac:dyDescent="0.2">
      <c r="A17" s="3"/>
      <c r="C17" s="3"/>
      <c r="E17" s="3"/>
      <c r="G17" s="3"/>
      <c r="H17" s="3"/>
      <c r="I17" s="3"/>
      <c r="K17" s="3"/>
      <c r="L17" s="3"/>
      <c r="M17" s="3"/>
      <c r="O17" s="3"/>
      <c r="P17" s="3"/>
      <c r="Q17" s="3"/>
      <c r="R17" s="3"/>
      <c r="S17" s="3"/>
      <c r="U17" s="3"/>
      <c r="V17" s="3"/>
      <c r="W17" s="3"/>
      <c r="X17" s="3"/>
      <c r="Y17" s="3"/>
      <c r="AA17" s="3"/>
      <c r="AB17" s="3"/>
      <c r="AC17" s="3"/>
      <c r="AD17" s="3"/>
      <c r="AE17" s="3"/>
      <c r="AG17" s="3"/>
      <c r="AH17" s="3"/>
      <c r="AI17" s="3"/>
    </row>
    <row r="18" spans="1:35" ht="21.75" customHeight="1" x14ac:dyDescent="0.2"/>
    <row r="19" spans="1:35" ht="21.75" customHeight="1" x14ac:dyDescent="0.2"/>
    <row r="20" spans="1:35" ht="21.75" customHeight="1" x14ac:dyDescent="0.2"/>
    <row r="21" spans="1:35" ht="21.75" customHeight="1" x14ac:dyDescent="0.2"/>
    <row r="22" spans="1:35" ht="21.75" customHeight="1" x14ac:dyDescent="0.2"/>
    <row r="23" spans="1:35" ht="21.75" customHeight="1" x14ac:dyDescent="0.2"/>
    <row r="24" spans="1:35" ht="21.75" customHeight="1" x14ac:dyDescent="0.2"/>
    <row r="25" spans="1:35" ht="21.75" customHeight="1" x14ac:dyDescent="0.2"/>
    <row r="26" spans="1:35" ht="21.75" customHeight="1" x14ac:dyDescent="0.2"/>
    <row r="27" spans="1:35" ht="21.75" customHeight="1" x14ac:dyDescent="0.2"/>
    <row r="28" spans="1:35" ht="21.75" customHeight="1" x14ac:dyDescent="0.2"/>
    <row r="29" spans="1:35" ht="21.75" customHeight="1" x14ac:dyDescent="0.2"/>
    <row r="30" spans="1:35" ht="21.75" customHeight="1" x14ac:dyDescent="0.2"/>
    <row r="31" spans="1:35" ht="21.75" customHeight="1" x14ac:dyDescent="0.2"/>
    <row r="32" spans="1:35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</sheetData>
  <mergeCells count="54">
    <mergeCell ref="C15:M15"/>
    <mergeCell ref="O15:AI15"/>
    <mergeCell ref="G16:I16"/>
    <mergeCell ref="K16:M16"/>
    <mergeCell ref="O16:S16"/>
    <mergeCell ref="U16:Y16"/>
    <mergeCell ref="AA16:AE16"/>
    <mergeCell ref="AG16:AI16"/>
    <mergeCell ref="AE13:AI13"/>
    <mergeCell ref="AK13:AM13"/>
    <mergeCell ref="AO13:AQ13"/>
    <mergeCell ref="AS13:AT13"/>
    <mergeCell ref="A14:AW14"/>
    <mergeCell ref="G13:I13"/>
    <mergeCell ref="K13:M13"/>
    <mergeCell ref="O13:Q13"/>
    <mergeCell ref="S13:W13"/>
    <mergeCell ref="Y13:AC13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  <pageSetUpPr fitToPage="1"/>
  </sheetPr>
  <dimension ref="A1:AA23"/>
  <sheetViews>
    <sheetView rightToLeft="1" view="pageBreakPreview" topLeftCell="F9" zoomScaleNormal="70" zoomScaleSheetLayoutView="100" workbookViewId="0">
      <selection activeCell="P23" sqref="P23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5703125" bestFit="1" customWidth="1"/>
    <col min="8" max="8" width="1.28515625" customWidth="1"/>
    <col min="9" max="9" width="19" bestFit="1" customWidth="1"/>
    <col min="10" max="10" width="1.28515625" customWidth="1"/>
    <col min="11" max="11" width="6.140625" bestFit="1" customWidth="1"/>
    <col min="12" max="12" width="1.28515625" customWidth="1"/>
    <col min="13" max="13" width="14.140625" bestFit="1" customWidth="1"/>
    <col min="14" max="14" width="1.28515625" customWidth="1"/>
    <col min="15" max="15" width="6.140625" bestFit="1" customWidth="1"/>
    <col min="16" max="16" width="1.28515625" customWidth="1"/>
    <col min="17" max="17" width="10.5703125" bestFit="1" customWidth="1"/>
    <col min="18" max="18" width="1.28515625" customWidth="1"/>
    <col min="19" max="19" width="12" bestFit="1" customWidth="1"/>
    <col min="20" max="20" width="1.28515625" customWidth="1"/>
    <col min="21" max="21" width="23.7109375" bestFit="1" customWidth="1"/>
    <col min="22" max="22" width="1.28515625" customWidth="1"/>
    <col min="23" max="23" width="17.5703125" bestFit="1" customWidth="1"/>
    <col min="24" max="24" width="1.28515625" customWidth="1"/>
    <col min="25" max="25" width="18.7109375" bestFit="1" customWidth="1"/>
    <col min="26" max="26" width="1.28515625" customWidth="1"/>
    <col min="27" max="27" width="19.85546875" bestFit="1" customWidth="1"/>
    <col min="28" max="28" width="0.28515625" customWidth="1"/>
  </cols>
  <sheetData>
    <row r="1" spans="1:27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27" ht="21.7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1:27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ht="14.45" customHeight="1" x14ac:dyDescent="0.2"/>
    <row r="5" spans="1:27" ht="14.45" customHeight="1" x14ac:dyDescent="0.2">
      <c r="A5" s="1" t="s">
        <v>92</v>
      </c>
      <c r="B5" s="56" t="s">
        <v>93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1:27" ht="14.45" customHeight="1" x14ac:dyDescent="0.2">
      <c r="E6" s="57" t="s">
        <v>7</v>
      </c>
      <c r="F6" s="57"/>
      <c r="G6" s="57"/>
      <c r="H6" s="57"/>
      <c r="I6" s="57"/>
      <c r="K6" s="57" t="s">
        <v>8</v>
      </c>
      <c r="L6" s="57"/>
      <c r="M6" s="57"/>
      <c r="N6" s="57"/>
      <c r="O6" s="57"/>
      <c r="P6" s="57"/>
      <c r="Q6" s="57"/>
      <c r="S6" s="57" t="s">
        <v>9</v>
      </c>
      <c r="T6" s="57"/>
      <c r="U6" s="57"/>
      <c r="V6" s="57"/>
      <c r="W6" s="57"/>
      <c r="X6" s="57"/>
      <c r="Y6" s="57"/>
      <c r="Z6" s="57"/>
      <c r="AA6" s="57"/>
    </row>
    <row r="7" spans="1:27" ht="14.45" customHeight="1" x14ac:dyDescent="0.2">
      <c r="E7" s="3"/>
      <c r="F7" s="3"/>
      <c r="G7" s="3"/>
      <c r="H7" s="3"/>
      <c r="I7" s="3"/>
      <c r="K7" s="58" t="s">
        <v>94</v>
      </c>
      <c r="L7" s="58"/>
      <c r="M7" s="58"/>
      <c r="N7" s="3"/>
      <c r="O7" s="58" t="s">
        <v>95</v>
      </c>
      <c r="P7" s="58"/>
      <c r="Q7" s="58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57" t="s">
        <v>96</v>
      </c>
      <c r="B8" s="57"/>
      <c r="D8" s="57" t="s">
        <v>97</v>
      </c>
      <c r="E8" s="57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98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59" t="s">
        <v>99</v>
      </c>
      <c r="B9" s="59"/>
      <c r="D9" s="60">
        <v>28528000</v>
      </c>
      <c r="E9" s="60"/>
      <c r="G9" s="6">
        <v>263699283981</v>
      </c>
      <c r="I9" s="6">
        <v>284852060000</v>
      </c>
      <c r="K9" s="6">
        <v>0</v>
      </c>
      <c r="M9" s="6">
        <v>0</v>
      </c>
      <c r="O9" s="6">
        <v>0</v>
      </c>
      <c r="Q9" s="6">
        <v>0</v>
      </c>
      <c r="S9" s="6">
        <v>28528000</v>
      </c>
      <c r="U9" s="6">
        <v>9659</v>
      </c>
      <c r="W9" s="6">
        <v>263699283981</v>
      </c>
      <c r="Y9" s="6">
        <v>275551932000</v>
      </c>
      <c r="AA9" s="7">
        <v>0.68</v>
      </c>
    </row>
    <row r="10" spans="1:27" ht="21.75" customHeight="1" x14ac:dyDescent="0.2">
      <c r="A10" s="61" t="s">
        <v>100</v>
      </c>
      <c r="B10" s="61"/>
      <c r="D10" s="62">
        <v>1470</v>
      </c>
      <c r="E10" s="62"/>
      <c r="G10" s="9">
        <v>4655858970</v>
      </c>
      <c r="I10" s="9">
        <v>171047711470</v>
      </c>
      <c r="K10" s="9">
        <v>0</v>
      </c>
      <c r="M10" s="9">
        <v>0</v>
      </c>
      <c r="O10" s="9">
        <v>0</v>
      </c>
      <c r="Q10" s="9">
        <v>0</v>
      </c>
      <c r="S10" s="9">
        <v>1470</v>
      </c>
      <c r="U10" s="9">
        <v>112187855</v>
      </c>
      <c r="W10" s="9">
        <v>4655858970</v>
      </c>
      <c r="Y10" s="9">
        <v>164916126850</v>
      </c>
      <c r="AA10" s="10">
        <v>0.41</v>
      </c>
    </row>
    <row r="11" spans="1:27" ht="21.75" customHeight="1" x14ac:dyDescent="0.2">
      <c r="A11" s="61" t="s">
        <v>101</v>
      </c>
      <c r="B11" s="61"/>
      <c r="D11" s="62">
        <v>115000</v>
      </c>
      <c r="E11" s="62"/>
      <c r="G11" s="9">
        <v>29612310463</v>
      </c>
      <c r="I11" s="9">
        <v>31901058420</v>
      </c>
      <c r="K11" s="9">
        <v>0</v>
      </c>
      <c r="M11" s="9">
        <v>0</v>
      </c>
      <c r="O11" s="9">
        <v>0</v>
      </c>
      <c r="Q11" s="9">
        <v>0</v>
      </c>
      <c r="S11" s="9">
        <v>115000</v>
      </c>
      <c r="U11" s="9">
        <v>258262</v>
      </c>
      <c r="W11" s="9">
        <v>29612310463</v>
      </c>
      <c r="Y11" s="9">
        <v>29631819701</v>
      </c>
      <c r="AA11" s="10">
        <v>7.0000000000000007E-2</v>
      </c>
    </row>
    <row r="12" spans="1:27" ht="21.75" customHeight="1" x14ac:dyDescent="0.2">
      <c r="A12" s="61" t="s">
        <v>102</v>
      </c>
      <c r="B12" s="61"/>
      <c r="D12" s="62">
        <v>2500000</v>
      </c>
      <c r="E12" s="62"/>
      <c r="G12" s="9">
        <v>25029000000</v>
      </c>
      <c r="I12" s="9">
        <v>42746456500</v>
      </c>
      <c r="K12" s="9">
        <v>0</v>
      </c>
      <c r="M12" s="9">
        <v>0</v>
      </c>
      <c r="O12" s="9">
        <v>0</v>
      </c>
      <c r="Q12" s="9">
        <v>0</v>
      </c>
      <c r="S12" s="9">
        <v>2500000</v>
      </c>
      <c r="U12" s="9">
        <v>16992</v>
      </c>
      <c r="W12" s="9">
        <v>25029000000</v>
      </c>
      <c r="Y12" s="9">
        <v>42382296000</v>
      </c>
      <c r="AA12" s="10">
        <v>0.1</v>
      </c>
    </row>
    <row r="13" spans="1:27" ht="21.75" customHeight="1" x14ac:dyDescent="0.2">
      <c r="A13" s="61" t="s">
        <v>103</v>
      </c>
      <c r="B13" s="61"/>
      <c r="D13" s="62">
        <v>3626000</v>
      </c>
      <c r="E13" s="62"/>
      <c r="G13" s="9">
        <v>70138909141</v>
      </c>
      <c r="I13" s="9">
        <v>63500789490.599998</v>
      </c>
      <c r="K13" s="9">
        <v>0</v>
      </c>
      <c r="M13" s="9">
        <v>0</v>
      </c>
      <c r="O13" s="9">
        <v>0</v>
      </c>
      <c r="Q13" s="9">
        <v>0</v>
      </c>
      <c r="S13" s="9">
        <v>3626000</v>
      </c>
      <c r="U13" s="9">
        <v>17137</v>
      </c>
      <c r="W13" s="9">
        <v>70138909141</v>
      </c>
      <c r="Y13" s="9">
        <v>61995842847.400002</v>
      </c>
      <c r="AA13" s="10">
        <v>0.15</v>
      </c>
    </row>
    <row r="14" spans="1:27" ht="21.75" customHeight="1" x14ac:dyDescent="0.2">
      <c r="A14" s="61" t="s">
        <v>104</v>
      </c>
      <c r="B14" s="61"/>
      <c r="D14" s="62">
        <v>1075000</v>
      </c>
      <c r="E14" s="62"/>
      <c r="G14" s="9">
        <v>59967655859</v>
      </c>
      <c r="I14" s="9">
        <v>149014842350</v>
      </c>
      <c r="K14" s="9">
        <v>0</v>
      </c>
      <c r="M14" s="9">
        <v>0</v>
      </c>
      <c r="O14" s="9">
        <v>0</v>
      </c>
      <c r="Q14" s="9">
        <v>0</v>
      </c>
      <c r="S14" s="9">
        <v>1075000</v>
      </c>
      <c r="U14" s="9">
        <v>129950</v>
      </c>
      <c r="W14" s="9">
        <v>59967655859</v>
      </c>
      <c r="Y14" s="9">
        <v>139528614500</v>
      </c>
      <c r="AA14" s="10">
        <v>0.34</v>
      </c>
    </row>
    <row r="15" spans="1:27" ht="21.75" customHeight="1" x14ac:dyDescent="0.2">
      <c r="A15" s="61" t="s">
        <v>105</v>
      </c>
      <c r="B15" s="61"/>
      <c r="D15" s="62">
        <v>1537000</v>
      </c>
      <c r="E15" s="62"/>
      <c r="G15" s="9">
        <v>40009954325</v>
      </c>
      <c r="I15" s="9">
        <v>98102583462.399994</v>
      </c>
      <c r="K15" s="9">
        <v>0</v>
      </c>
      <c r="M15" s="9">
        <v>0</v>
      </c>
      <c r="O15" s="9">
        <v>0</v>
      </c>
      <c r="Q15" s="9">
        <v>0</v>
      </c>
      <c r="S15" s="9">
        <v>1537000</v>
      </c>
      <c r="U15" s="9">
        <v>61833</v>
      </c>
      <c r="W15" s="9">
        <v>40009954325</v>
      </c>
      <c r="Y15" s="9">
        <v>94923276214.800003</v>
      </c>
      <c r="AA15" s="10">
        <v>0.23</v>
      </c>
    </row>
    <row r="16" spans="1:27" ht="21.75" customHeight="1" x14ac:dyDescent="0.2">
      <c r="A16" s="61" t="s">
        <v>106</v>
      </c>
      <c r="B16" s="61"/>
      <c r="D16" s="62">
        <v>14000000</v>
      </c>
      <c r="E16" s="62"/>
      <c r="G16" s="9">
        <v>150468345595</v>
      </c>
      <c r="I16" s="9">
        <v>245391176800</v>
      </c>
      <c r="K16" s="9">
        <v>0</v>
      </c>
      <c r="M16" s="9">
        <v>0</v>
      </c>
      <c r="O16" s="9">
        <v>0</v>
      </c>
      <c r="Q16" s="9">
        <v>0</v>
      </c>
      <c r="S16" s="9">
        <v>14000000</v>
      </c>
      <c r="U16" s="9">
        <v>16675</v>
      </c>
      <c r="W16" s="9">
        <v>150468345595</v>
      </c>
      <c r="Y16" s="9">
        <v>233169860000</v>
      </c>
      <c r="AA16" s="10">
        <v>0.57999999999999996</v>
      </c>
    </row>
    <row r="17" spans="1:27" ht="21.75" customHeight="1" x14ac:dyDescent="0.2">
      <c r="A17" s="61" t="s">
        <v>107</v>
      </c>
      <c r="B17" s="61"/>
      <c r="D17" s="62">
        <v>19026</v>
      </c>
      <c r="E17" s="62"/>
      <c r="G17" s="9">
        <v>9993533562</v>
      </c>
      <c r="I17" s="9">
        <v>25692474249.287998</v>
      </c>
      <c r="K17" s="9">
        <v>0</v>
      </c>
      <c r="M17" s="9">
        <v>0</v>
      </c>
      <c r="O17" s="9">
        <v>0</v>
      </c>
      <c r="Q17" s="9">
        <v>0</v>
      </c>
      <c r="S17" s="9">
        <v>19026</v>
      </c>
      <c r="U17" s="9">
        <v>1270000</v>
      </c>
      <c r="W17" s="9">
        <v>9993533562</v>
      </c>
      <c r="Y17" s="9">
        <v>24134024376</v>
      </c>
      <c r="AA17" s="10">
        <v>0.06</v>
      </c>
    </row>
    <row r="18" spans="1:27" ht="21.75" customHeight="1" x14ac:dyDescent="0.2">
      <c r="A18" s="64" t="s">
        <v>108</v>
      </c>
      <c r="B18" s="64"/>
      <c r="D18" s="65">
        <v>49480</v>
      </c>
      <c r="E18" s="65"/>
      <c r="G18" s="13">
        <v>9988688474</v>
      </c>
      <c r="I18" s="13">
        <v>26019464329.759998</v>
      </c>
      <c r="K18" s="13">
        <v>0</v>
      </c>
      <c r="M18" s="13">
        <v>0</v>
      </c>
      <c r="O18" s="13">
        <v>0</v>
      </c>
      <c r="Q18" s="13">
        <v>0</v>
      </c>
      <c r="S18" s="13">
        <v>49480</v>
      </c>
      <c r="U18" s="13">
        <v>489710</v>
      </c>
      <c r="W18" s="13">
        <v>9988688474</v>
      </c>
      <c r="Y18" s="13">
        <v>24201773779.040001</v>
      </c>
      <c r="AA18" s="14">
        <v>0.06</v>
      </c>
    </row>
    <row r="19" spans="1:27" ht="21.75" customHeight="1" x14ac:dyDescent="0.2">
      <c r="A19" s="63" t="s">
        <v>72</v>
      </c>
      <c r="B19" s="63"/>
      <c r="D19" s="67">
        <v>51450976</v>
      </c>
      <c r="E19" s="67"/>
      <c r="G19" s="16">
        <v>663563540370</v>
      </c>
      <c r="I19" s="16">
        <v>1138268617072.05</v>
      </c>
      <c r="K19" s="16">
        <v>0</v>
      </c>
      <c r="M19" s="16">
        <v>0</v>
      </c>
      <c r="O19" s="16">
        <v>0</v>
      </c>
      <c r="Q19" s="16">
        <v>0</v>
      </c>
      <c r="S19" s="16">
        <v>51450976</v>
      </c>
      <c r="U19" s="16"/>
      <c r="W19" s="16">
        <v>663563540370</v>
      </c>
      <c r="Y19" s="16">
        <v>1090435566268.24</v>
      </c>
      <c r="AA19" s="17">
        <v>2.68</v>
      </c>
    </row>
    <row r="22" spans="1:27" ht="18.75" x14ac:dyDescent="0.2">
      <c r="W22" s="20"/>
      <c r="Y22" s="21"/>
    </row>
    <row r="23" spans="1:27" ht="18.75" x14ac:dyDescent="0.2">
      <c r="W23" s="20"/>
      <c r="Y23" s="21"/>
    </row>
  </sheetData>
  <mergeCells count="33">
    <mergeCell ref="A19:B19"/>
    <mergeCell ref="D19:E19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A1:AL35"/>
  <sheetViews>
    <sheetView rightToLeft="1" view="pageBreakPreview" topLeftCell="A4" zoomScale="60" zoomScaleNormal="70" workbookViewId="0">
      <selection activeCell="AF32" sqref="AF32:AF33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9.42578125" bestFit="1" customWidth="1"/>
    <col min="5" max="5" width="1.28515625" customWidth="1"/>
    <col min="6" max="6" width="30.42578125" bestFit="1" customWidth="1"/>
    <col min="7" max="7" width="1.28515625" customWidth="1"/>
    <col min="8" max="8" width="16.85546875" bestFit="1" customWidth="1"/>
    <col min="9" max="9" width="1.28515625" customWidth="1"/>
    <col min="10" max="10" width="14.140625" bestFit="1" customWidth="1"/>
    <col min="11" max="11" width="1.28515625" customWidth="1"/>
    <col min="12" max="12" width="13.7109375" bestFit="1" customWidth="1"/>
    <col min="13" max="13" width="1.28515625" customWidth="1"/>
    <col min="14" max="14" width="12.5703125" bestFit="1" customWidth="1"/>
    <col min="15" max="15" width="1.28515625" customWidth="1"/>
    <col min="16" max="16" width="10.85546875" bestFit="1" customWidth="1"/>
    <col min="17" max="17" width="1.28515625" customWidth="1"/>
    <col min="18" max="18" width="20.5703125" bestFit="1" customWidth="1"/>
    <col min="19" max="19" width="1.28515625" customWidth="1"/>
    <col min="20" max="20" width="20.140625" bestFit="1" customWidth="1"/>
    <col min="21" max="21" width="1.28515625" customWidth="1"/>
    <col min="22" max="22" width="6.140625" bestFit="1" customWidth="1"/>
    <col min="23" max="23" width="1.28515625" customWidth="1"/>
    <col min="24" max="24" width="14.140625" bestFit="1" customWidth="1"/>
    <col min="25" max="25" width="1.28515625" customWidth="1"/>
    <col min="26" max="26" width="6.140625" bestFit="1" customWidth="1"/>
    <col min="27" max="27" width="1.28515625" customWidth="1"/>
    <col min="28" max="28" width="10.5703125" bestFit="1" customWidth="1"/>
    <col min="29" max="29" width="1.28515625" customWidth="1"/>
    <col min="30" max="30" width="10.85546875" bestFit="1" customWidth="1"/>
    <col min="31" max="31" width="1.28515625" customWidth="1"/>
    <col min="32" max="32" width="17.5703125" bestFit="1" customWidth="1"/>
    <col min="33" max="33" width="1.28515625" customWidth="1"/>
    <col min="34" max="34" width="20.5703125" bestFit="1" customWidth="1"/>
    <col min="35" max="35" width="1.28515625" customWidth="1"/>
    <col min="36" max="36" width="19.85546875" bestFit="1" customWidth="1"/>
    <col min="37" max="37" width="1.28515625" customWidth="1"/>
    <col min="38" max="38" width="19.85546875" bestFit="1" customWidth="1"/>
    <col min="39" max="39" width="0.28515625" customWidth="1"/>
  </cols>
  <sheetData>
    <row r="1" spans="1:38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</row>
    <row r="2" spans="1:38" ht="21.7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</row>
    <row r="3" spans="1:38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</row>
    <row r="4" spans="1:38" ht="14.45" customHeight="1" x14ac:dyDescent="0.2"/>
    <row r="5" spans="1:38" ht="14.45" customHeight="1" x14ac:dyDescent="0.2">
      <c r="A5" s="1" t="s">
        <v>109</v>
      </c>
      <c r="B5" s="56" t="s">
        <v>110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1:38" ht="14.45" customHeight="1" x14ac:dyDescent="0.2">
      <c r="A6" s="57" t="s">
        <v>111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 t="s">
        <v>7</v>
      </c>
      <c r="Q6" s="57"/>
      <c r="R6" s="57"/>
      <c r="S6" s="57"/>
      <c r="T6" s="57"/>
      <c r="V6" s="57" t="s">
        <v>8</v>
      </c>
      <c r="W6" s="57"/>
      <c r="X6" s="57"/>
      <c r="Y6" s="57"/>
      <c r="Z6" s="57"/>
      <c r="AA6" s="57"/>
      <c r="AB6" s="57"/>
      <c r="AD6" s="57" t="s">
        <v>9</v>
      </c>
      <c r="AE6" s="57"/>
      <c r="AF6" s="57"/>
      <c r="AG6" s="57"/>
      <c r="AH6" s="57"/>
      <c r="AI6" s="57"/>
      <c r="AJ6" s="57"/>
      <c r="AK6" s="57"/>
      <c r="AL6" s="57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8" t="s">
        <v>10</v>
      </c>
      <c r="W7" s="58"/>
      <c r="X7" s="58"/>
      <c r="Y7" s="3"/>
      <c r="Z7" s="58" t="s">
        <v>11</v>
      </c>
      <c r="AA7" s="58"/>
      <c r="AB7" s="58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57" t="s">
        <v>112</v>
      </c>
      <c r="B8" s="57"/>
      <c r="D8" s="2" t="s">
        <v>113</v>
      </c>
      <c r="F8" s="2" t="s">
        <v>114</v>
      </c>
      <c r="H8" s="2" t="s">
        <v>115</v>
      </c>
      <c r="J8" s="2" t="s">
        <v>116</v>
      </c>
      <c r="L8" s="2" t="s">
        <v>117</v>
      </c>
      <c r="N8" s="2" t="s">
        <v>78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59" t="s">
        <v>118</v>
      </c>
      <c r="B9" s="59"/>
      <c r="D9" s="5" t="s">
        <v>119</v>
      </c>
      <c r="F9" s="5" t="s">
        <v>119</v>
      </c>
      <c r="H9" s="5" t="s">
        <v>120</v>
      </c>
      <c r="J9" s="5" t="s">
        <v>121</v>
      </c>
      <c r="L9" s="7">
        <v>19</v>
      </c>
      <c r="N9" s="7">
        <v>37</v>
      </c>
      <c r="P9" s="6">
        <v>6275000</v>
      </c>
      <c r="R9" s="6">
        <v>6275220655005</v>
      </c>
      <c r="T9" s="6">
        <v>5644429171875</v>
      </c>
      <c r="V9" s="6">
        <v>0</v>
      </c>
      <c r="X9" s="6">
        <v>0</v>
      </c>
      <c r="Z9" s="6">
        <v>0</v>
      </c>
      <c r="AB9" s="6">
        <v>0</v>
      </c>
      <c r="AD9" s="6">
        <v>6275000</v>
      </c>
      <c r="AF9" s="6">
        <v>924440</v>
      </c>
      <c r="AH9" s="6">
        <v>6275220655005</v>
      </c>
      <c r="AJ9" s="6">
        <v>5797706781831</v>
      </c>
      <c r="AL9" s="7">
        <v>14.33</v>
      </c>
    </row>
    <row r="10" spans="1:38" ht="21.75" customHeight="1" x14ac:dyDescent="0.2">
      <c r="A10" s="61" t="s">
        <v>122</v>
      </c>
      <c r="B10" s="61"/>
      <c r="D10" s="8" t="s">
        <v>119</v>
      </c>
      <c r="F10" s="8" t="s">
        <v>119</v>
      </c>
      <c r="H10" s="8" t="s">
        <v>123</v>
      </c>
      <c r="J10" s="8" t="s">
        <v>124</v>
      </c>
      <c r="L10" s="10">
        <v>0</v>
      </c>
      <c r="N10" s="10">
        <v>0</v>
      </c>
      <c r="P10" s="9">
        <v>953192</v>
      </c>
      <c r="R10" s="9">
        <v>543730268066</v>
      </c>
      <c r="T10" s="9">
        <v>704025865667</v>
      </c>
      <c r="V10" s="9">
        <v>0</v>
      </c>
      <c r="X10" s="9">
        <v>0</v>
      </c>
      <c r="Z10" s="9">
        <v>0</v>
      </c>
      <c r="AB10" s="9">
        <v>0</v>
      </c>
      <c r="AD10" s="9">
        <v>953192</v>
      </c>
      <c r="AF10" s="9">
        <v>765000</v>
      </c>
      <c r="AH10" s="9">
        <v>543730268066</v>
      </c>
      <c r="AJ10" s="9">
        <v>728795381915</v>
      </c>
      <c r="AL10" s="10">
        <v>1.8</v>
      </c>
    </row>
    <row r="11" spans="1:38" ht="21.75" customHeight="1" x14ac:dyDescent="0.2">
      <c r="A11" s="61" t="s">
        <v>125</v>
      </c>
      <c r="B11" s="61"/>
      <c r="D11" s="8" t="s">
        <v>119</v>
      </c>
      <c r="F11" s="8" t="s">
        <v>119</v>
      </c>
      <c r="H11" s="8" t="s">
        <v>126</v>
      </c>
      <c r="J11" s="8" t="s">
        <v>127</v>
      </c>
      <c r="L11" s="10">
        <v>19</v>
      </c>
      <c r="N11" s="10">
        <v>37</v>
      </c>
      <c r="P11" s="9">
        <v>1380000</v>
      </c>
      <c r="R11" s="9">
        <v>1380054654984</v>
      </c>
      <c r="T11" s="9">
        <v>1359969094492</v>
      </c>
      <c r="V11" s="9">
        <v>0</v>
      </c>
      <c r="X11" s="9">
        <v>0</v>
      </c>
      <c r="Z11" s="9">
        <v>0</v>
      </c>
      <c r="AB11" s="9">
        <v>0</v>
      </c>
      <c r="AD11" s="9">
        <v>1380000</v>
      </c>
      <c r="AF11" s="9">
        <v>1000000</v>
      </c>
      <c r="AH11" s="9">
        <v>1380054654984</v>
      </c>
      <c r="AJ11" s="9">
        <v>1379249625000</v>
      </c>
      <c r="AL11" s="10">
        <v>3.41</v>
      </c>
    </row>
    <row r="12" spans="1:38" ht="21.75" customHeight="1" x14ac:dyDescent="0.2">
      <c r="A12" s="61" t="s">
        <v>128</v>
      </c>
      <c r="B12" s="61"/>
      <c r="D12" s="8" t="s">
        <v>119</v>
      </c>
      <c r="F12" s="8" t="s">
        <v>119</v>
      </c>
      <c r="H12" s="8" t="s">
        <v>129</v>
      </c>
      <c r="J12" s="8" t="s">
        <v>130</v>
      </c>
      <c r="L12" s="10">
        <v>23</v>
      </c>
      <c r="N12" s="10">
        <v>38</v>
      </c>
      <c r="P12" s="9">
        <v>1297000</v>
      </c>
      <c r="R12" s="9">
        <v>1297000000000</v>
      </c>
      <c r="T12" s="9">
        <v>1296294756250</v>
      </c>
      <c r="V12" s="9">
        <v>0</v>
      </c>
      <c r="X12" s="9">
        <v>0</v>
      </c>
      <c r="Z12" s="9">
        <v>0</v>
      </c>
      <c r="AB12" s="9">
        <v>0</v>
      </c>
      <c r="AD12" s="9">
        <v>1297000</v>
      </c>
      <c r="AF12" s="9">
        <v>1000000</v>
      </c>
      <c r="AH12" s="9">
        <v>1297000000000</v>
      </c>
      <c r="AJ12" s="9">
        <v>1296294756250</v>
      </c>
      <c r="AL12" s="10">
        <v>3.2</v>
      </c>
    </row>
    <row r="13" spans="1:38" ht="21.75" customHeight="1" x14ac:dyDescent="0.2">
      <c r="A13" s="61" t="s">
        <v>131</v>
      </c>
      <c r="B13" s="61"/>
      <c r="D13" s="8" t="s">
        <v>119</v>
      </c>
      <c r="F13" s="8" t="s">
        <v>119</v>
      </c>
      <c r="H13" s="8" t="s">
        <v>132</v>
      </c>
      <c r="J13" s="8" t="s">
        <v>133</v>
      </c>
      <c r="L13" s="10">
        <v>23</v>
      </c>
      <c r="N13" s="10">
        <v>37</v>
      </c>
      <c r="P13" s="9">
        <v>2120000</v>
      </c>
      <c r="R13" s="9">
        <v>2120000000000</v>
      </c>
      <c r="T13" s="9">
        <v>2118847250000</v>
      </c>
      <c r="V13" s="9">
        <v>0</v>
      </c>
      <c r="X13" s="9">
        <v>0</v>
      </c>
      <c r="Z13" s="9">
        <v>0</v>
      </c>
      <c r="AB13" s="9">
        <v>0</v>
      </c>
      <c r="AD13" s="9">
        <v>2120000</v>
      </c>
      <c r="AF13" s="9">
        <v>1000000</v>
      </c>
      <c r="AH13" s="9">
        <v>2120000000000</v>
      </c>
      <c r="AJ13" s="9">
        <v>2118847250000</v>
      </c>
      <c r="AL13" s="10">
        <v>5.24</v>
      </c>
    </row>
    <row r="14" spans="1:38" ht="21.75" customHeight="1" x14ac:dyDescent="0.2">
      <c r="A14" s="61" t="s">
        <v>134</v>
      </c>
      <c r="B14" s="61"/>
      <c r="D14" s="8" t="s">
        <v>119</v>
      </c>
      <c r="F14" s="8" t="s">
        <v>119</v>
      </c>
      <c r="H14" s="8" t="s">
        <v>135</v>
      </c>
      <c r="J14" s="8" t="s">
        <v>136</v>
      </c>
      <c r="L14" s="10">
        <v>18</v>
      </c>
      <c r="N14" s="10">
        <v>38</v>
      </c>
      <c r="P14" s="9">
        <v>440000</v>
      </c>
      <c r="R14" s="9">
        <v>440060000000</v>
      </c>
      <c r="T14" s="9">
        <v>439760750000</v>
      </c>
      <c r="V14" s="9">
        <v>0</v>
      </c>
      <c r="X14" s="9">
        <v>0</v>
      </c>
      <c r="Z14" s="9">
        <v>0</v>
      </c>
      <c r="AB14" s="9">
        <v>0</v>
      </c>
      <c r="AD14" s="9">
        <v>440000</v>
      </c>
      <c r="AF14" s="9">
        <v>1000000</v>
      </c>
      <c r="AH14" s="9">
        <v>440060000000</v>
      </c>
      <c r="AJ14" s="9">
        <v>439760750000</v>
      </c>
      <c r="AL14" s="10">
        <v>1.0900000000000001</v>
      </c>
    </row>
    <row r="15" spans="1:38" ht="21.75" customHeight="1" x14ac:dyDescent="0.2">
      <c r="A15" s="61" t="s">
        <v>137</v>
      </c>
      <c r="B15" s="61"/>
      <c r="D15" s="8" t="s">
        <v>119</v>
      </c>
      <c r="F15" s="8" t="s">
        <v>119</v>
      </c>
      <c r="H15" s="8" t="s">
        <v>138</v>
      </c>
      <c r="J15" s="8" t="s">
        <v>139</v>
      </c>
      <c r="L15" s="10">
        <v>23</v>
      </c>
      <c r="N15" s="10">
        <v>23</v>
      </c>
      <c r="P15" s="9">
        <v>1000000</v>
      </c>
      <c r="R15" s="9">
        <v>922520000000</v>
      </c>
      <c r="T15" s="9">
        <v>957419120125</v>
      </c>
      <c r="V15" s="9">
        <v>0</v>
      </c>
      <c r="X15" s="9">
        <v>0</v>
      </c>
      <c r="Z15" s="9">
        <v>0</v>
      </c>
      <c r="AB15" s="9">
        <v>0</v>
      </c>
      <c r="AD15" s="9">
        <v>1000000</v>
      </c>
      <c r="AF15" s="9">
        <v>958470</v>
      </c>
      <c r="AH15" s="9">
        <v>922520000000</v>
      </c>
      <c r="AJ15" s="9">
        <v>957948831937</v>
      </c>
      <c r="AL15" s="10">
        <v>2.37</v>
      </c>
    </row>
    <row r="16" spans="1:38" ht="21.75" customHeight="1" x14ac:dyDescent="0.2">
      <c r="A16" s="61" t="s">
        <v>140</v>
      </c>
      <c r="B16" s="61"/>
      <c r="D16" s="8" t="s">
        <v>119</v>
      </c>
      <c r="F16" s="8" t="s">
        <v>119</v>
      </c>
      <c r="H16" s="8" t="s">
        <v>141</v>
      </c>
      <c r="J16" s="8" t="s">
        <v>142</v>
      </c>
      <c r="L16" s="10">
        <v>20.5</v>
      </c>
      <c r="N16" s="10">
        <v>20.5</v>
      </c>
      <c r="P16" s="9">
        <v>650000</v>
      </c>
      <c r="R16" s="9">
        <v>502580500000</v>
      </c>
      <c r="T16" s="9">
        <v>517118663750</v>
      </c>
      <c r="V16" s="9">
        <v>0</v>
      </c>
      <c r="X16" s="9">
        <v>0</v>
      </c>
      <c r="Z16" s="9">
        <v>0</v>
      </c>
      <c r="AB16" s="9">
        <v>0</v>
      </c>
      <c r="AD16" s="9">
        <v>650000</v>
      </c>
      <c r="AF16" s="9">
        <v>779560</v>
      </c>
      <c r="AH16" s="9">
        <v>502580500000</v>
      </c>
      <c r="AJ16" s="9">
        <v>506438474262</v>
      </c>
      <c r="AL16" s="10">
        <v>1.25</v>
      </c>
    </row>
    <row r="17" spans="1:38" ht="21.75" customHeight="1" x14ac:dyDescent="0.2">
      <c r="A17" s="61" t="s">
        <v>143</v>
      </c>
      <c r="B17" s="61"/>
      <c r="D17" s="8" t="s">
        <v>119</v>
      </c>
      <c r="F17" s="8" t="s">
        <v>119</v>
      </c>
      <c r="H17" s="8" t="s">
        <v>144</v>
      </c>
      <c r="J17" s="8" t="s">
        <v>145</v>
      </c>
      <c r="L17" s="10">
        <v>20.5</v>
      </c>
      <c r="N17" s="10">
        <v>20.5</v>
      </c>
      <c r="P17" s="9">
        <v>245000</v>
      </c>
      <c r="R17" s="9">
        <v>220641378890</v>
      </c>
      <c r="T17" s="9">
        <v>233742483377</v>
      </c>
      <c r="V17" s="9">
        <v>0</v>
      </c>
      <c r="X17" s="9">
        <v>0</v>
      </c>
      <c r="Z17" s="9">
        <v>0</v>
      </c>
      <c r="AB17" s="9">
        <v>0</v>
      </c>
      <c r="AD17" s="9">
        <v>245000</v>
      </c>
      <c r="AF17" s="9">
        <v>944480</v>
      </c>
      <c r="AH17" s="9">
        <v>220641378890</v>
      </c>
      <c r="AJ17" s="9">
        <v>231271777555</v>
      </c>
      <c r="AL17" s="10">
        <v>0.56999999999999995</v>
      </c>
    </row>
    <row r="18" spans="1:38" ht="21.75" customHeight="1" x14ac:dyDescent="0.2">
      <c r="A18" s="61" t="s">
        <v>146</v>
      </c>
      <c r="B18" s="61"/>
      <c r="D18" s="8" t="s">
        <v>119</v>
      </c>
      <c r="F18" s="8" t="s">
        <v>119</v>
      </c>
      <c r="H18" s="8" t="s">
        <v>147</v>
      </c>
      <c r="J18" s="8" t="s">
        <v>148</v>
      </c>
      <c r="L18" s="10">
        <v>23</v>
      </c>
      <c r="N18" s="10">
        <v>23</v>
      </c>
      <c r="P18" s="9">
        <v>714000</v>
      </c>
      <c r="R18" s="9">
        <v>651326294309</v>
      </c>
      <c r="T18" s="9">
        <v>665899680059</v>
      </c>
      <c r="V18" s="9">
        <v>0</v>
      </c>
      <c r="X18" s="9">
        <v>0</v>
      </c>
      <c r="Z18" s="9">
        <v>0</v>
      </c>
      <c r="AB18" s="9">
        <v>0</v>
      </c>
      <c r="AD18" s="9">
        <v>714000</v>
      </c>
      <c r="AF18" s="9">
        <v>938570</v>
      </c>
      <c r="AH18" s="9">
        <v>651326294309</v>
      </c>
      <c r="AJ18" s="9">
        <v>669774591929</v>
      </c>
      <c r="AL18" s="10">
        <v>1.66</v>
      </c>
    </row>
    <row r="19" spans="1:38" ht="21.75" customHeight="1" x14ac:dyDescent="0.2">
      <c r="A19" s="61" t="s">
        <v>149</v>
      </c>
      <c r="B19" s="61"/>
      <c r="D19" s="8" t="s">
        <v>119</v>
      </c>
      <c r="F19" s="8" t="s">
        <v>119</v>
      </c>
      <c r="H19" s="8" t="s">
        <v>150</v>
      </c>
      <c r="J19" s="8" t="s">
        <v>151</v>
      </c>
      <c r="L19" s="10">
        <v>23</v>
      </c>
      <c r="N19" s="10">
        <v>23</v>
      </c>
      <c r="P19" s="9">
        <v>790000</v>
      </c>
      <c r="R19" s="9">
        <v>701579500000</v>
      </c>
      <c r="T19" s="9">
        <v>758540319306</v>
      </c>
      <c r="V19" s="9">
        <v>0</v>
      </c>
      <c r="X19" s="9">
        <v>0</v>
      </c>
      <c r="Z19" s="9">
        <v>0</v>
      </c>
      <c r="AB19" s="9">
        <v>0</v>
      </c>
      <c r="AD19" s="9">
        <v>790000</v>
      </c>
      <c r="AF19" s="9">
        <v>960700</v>
      </c>
      <c r="AH19" s="9">
        <v>701579500000</v>
      </c>
      <c r="AJ19" s="9">
        <v>758540319306</v>
      </c>
      <c r="AL19" s="10">
        <v>1.87</v>
      </c>
    </row>
    <row r="20" spans="1:38" ht="21.75" customHeight="1" x14ac:dyDescent="0.2">
      <c r="A20" s="61" t="s">
        <v>152</v>
      </c>
      <c r="B20" s="61"/>
      <c r="D20" s="8" t="s">
        <v>119</v>
      </c>
      <c r="F20" s="8" t="s">
        <v>119</v>
      </c>
      <c r="H20" s="8" t="s">
        <v>153</v>
      </c>
      <c r="J20" s="8" t="s">
        <v>154</v>
      </c>
      <c r="L20" s="10">
        <v>23</v>
      </c>
      <c r="N20" s="10">
        <v>23</v>
      </c>
      <c r="P20" s="9">
        <v>598449</v>
      </c>
      <c r="R20" s="9">
        <v>532359249379</v>
      </c>
      <c r="T20" s="9">
        <v>568217413688</v>
      </c>
      <c r="V20" s="9">
        <v>0</v>
      </c>
      <c r="X20" s="9">
        <v>0</v>
      </c>
      <c r="Z20" s="9">
        <v>0</v>
      </c>
      <c r="AB20" s="9">
        <v>0</v>
      </c>
      <c r="AD20" s="9">
        <v>598449</v>
      </c>
      <c r="AF20" s="9">
        <v>897080</v>
      </c>
      <c r="AH20" s="9">
        <v>532359249379</v>
      </c>
      <c r="AJ20" s="9">
        <v>536564713128</v>
      </c>
      <c r="AL20" s="10">
        <v>1.33</v>
      </c>
    </row>
    <row r="21" spans="1:38" ht="21.75" customHeight="1" x14ac:dyDescent="0.2">
      <c r="A21" s="61" t="s">
        <v>155</v>
      </c>
      <c r="B21" s="61"/>
      <c r="D21" s="8" t="s">
        <v>119</v>
      </c>
      <c r="F21" s="8" t="s">
        <v>119</v>
      </c>
      <c r="H21" s="8" t="s">
        <v>156</v>
      </c>
      <c r="J21" s="8" t="s">
        <v>157</v>
      </c>
      <c r="L21" s="10">
        <v>23</v>
      </c>
      <c r="N21" s="10">
        <v>36.53</v>
      </c>
      <c r="P21" s="9">
        <v>1950000</v>
      </c>
      <c r="R21" s="9">
        <v>1801410000000</v>
      </c>
      <c r="T21" s="9">
        <v>1622848945806</v>
      </c>
      <c r="V21" s="9">
        <v>0</v>
      </c>
      <c r="X21" s="9">
        <v>0</v>
      </c>
      <c r="Z21" s="9">
        <v>0</v>
      </c>
      <c r="AB21" s="9">
        <v>0</v>
      </c>
      <c r="AD21" s="9">
        <v>1950000</v>
      </c>
      <c r="AF21" s="9">
        <v>836779</v>
      </c>
      <c r="AH21" s="9">
        <v>1801410000000</v>
      </c>
      <c r="AJ21" s="9">
        <v>1630831802766</v>
      </c>
      <c r="AL21" s="10">
        <v>4.03</v>
      </c>
    </row>
    <row r="22" spans="1:38" ht="21.75" customHeight="1" x14ac:dyDescent="0.2">
      <c r="A22" s="61" t="s">
        <v>158</v>
      </c>
      <c r="B22" s="61"/>
      <c r="D22" s="8" t="s">
        <v>119</v>
      </c>
      <c r="F22" s="8" t="s">
        <v>119</v>
      </c>
      <c r="H22" s="8" t="s">
        <v>159</v>
      </c>
      <c r="J22" s="8" t="s">
        <v>160</v>
      </c>
      <c r="L22" s="10">
        <v>23</v>
      </c>
      <c r="N22" s="10">
        <v>34.869999999999997</v>
      </c>
      <c r="P22" s="9">
        <v>2706888</v>
      </c>
      <c r="R22" s="9">
        <v>2500000550160</v>
      </c>
      <c r="T22" s="9">
        <v>2269432909524</v>
      </c>
      <c r="V22" s="9">
        <v>0</v>
      </c>
      <c r="X22" s="9">
        <v>0</v>
      </c>
      <c r="Z22" s="9">
        <v>0</v>
      </c>
      <c r="AB22" s="9">
        <v>0</v>
      </c>
      <c r="AD22" s="9">
        <v>2706888</v>
      </c>
      <c r="AF22" s="9">
        <v>841799</v>
      </c>
      <c r="AH22" s="9">
        <v>2500000550160</v>
      </c>
      <c r="AJ22" s="9">
        <v>2277416592523</v>
      </c>
      <c r="AL22" s="10">
        <v>5.63</v>
      </c>
    </row>
    <row r="23" spans="1:38" ht="21.75" customHeight="1" x14ac:dyDescent="0.2">
      <c r="A23" s="61" t="s">
        <v>161</v>
      </c>
      <c r="B23" s="61"/>
      <c r="D23" s="8" t="s">
        <v>119</v>
      </c>
      <c r="F23" s="8" t="s">
        <v>119</v>
      </c>
      <c r="H23" s="8" t="s">
        <v>162</v>
      </c>
      <c r="J23" s="8" t="s">
        <v>163</v>
      </c>
      <c r="L23" s="10">
        <v>23</v>
      </c>
      <c r="N23" s="10">
        <v>39.9</v>
      </c>
      <c r="P23" s="9">
        <v>2137500</v>
      </c>
      <c r="R23" s="9">
        <v>2000272500000</v>
      </c>
      <c r="T23" s="9">
        <v>1698922583261</v>
      </c>
      <c r="V23" s="9">
        <v>0</v>
      </c>
      <c r="X23" s="9">
        <v>0</v>
      </c>
      <c r="Z23" s="9">
        <v>0</v>
      </c>
      <c r="AB23" s="9">
        <v>0</v>
      </c>
      <c r="AD23" s="9">
        <v>2137500</v>
      </c>
      <c r="AF23" s="9">
        <v>799180</v>
      </c>
      <c r="AH23" s="9">
        <v>2000272500000</v>
      </c>
      <c r="AJ23" s="9">
        <v>1707318390557</v>
      </c>
      <c r="AL23" s="10">
        <v>4.22</v>
      </c>
    </row>
    <row r="24" spans="1:38" ht="21.75" customHeight="1" x14ac:dyDescent="0.2">
      <c r="A24" s="61" t="s">
        <v>164</v>
      </c>
      <c r="B24" s="61"/>
      <c r="D24" s="8" t="s">
        <v>119</v>
      </c>
      <c r="F24" s="8" t="s">
        <v>119</v>
      </c>
      <c r="H24" s="8" t="s">
        <v>165</v>
      </c>
      <c r="J24" s="8" t="s">
        <v>166</v>
      </c>
      <c r="L24" s="10">
        <v>23</v>
      </c>
      <c r="N24" s="10">
        <v>38</v>
      </c>
      <c r="P24" s="9">
        <v>150000</v>
      </c>
      <c r="R24" s="9">
        <v>150000000000</v>
      </c>
      <c r="T24" s="9">
        <v>149918437500</v>
      </c>
      <c r="V24" s="9">
        <v>0</v>
      </c>
      <c r="X24" s="9">
        <v>0</v>
      </c>
      <c r="Z24" s="9">
        <v>0</v>
      </c>
      <c r="AB24" s="9">
        <v>0</v>
      </c>
      <c r="AD24" s="9">
        <v>150000</v>
      </c>
      <c r="AF24" s="9">
        <v>1000000</v>
      </c>
      <c r="AH24" s="9">
        <v>150000000000</v>
      </c>
      <c r="AJ24" s="9">
        <v>149918437500</v>
      </c>
      <c r="AL24" s="10">
        <v>0.37</v>
      </c>
    </row>
    <row r="25" spans="1:38" ht="21.75" customHeight="1" x14ac:dyDescent="0.2">
      <c r="A25" s="61" t="s">
        <v>167</v>
      </c>
      <c r="B25" s="61"/>
      <c r="D25" s="8" t="s">
        <v>168</v>
      </c>
      <c r="F25" s="8" t="s">
        <v>168</v>
      </c>
      <c r="H25" s="8" t="s">
        <v>169</v>
      </c>
      <c r="J25" s="8" t="s">
        <v>170</v>
      </c>
      <c r="L25" s="10">
        <v>23</v>
      </c>
      <c r="N25" s="10">
        <v>41</v>
      </c>
      <c r="P25" s="9">
        <v>1500000</v>
      </c>
      <c r="R25" s="9">
        <v>1500000000000</v>
      </c>
      <c r="T25" s="9">
        <v>1500000000000</v>
      </c>
      <c r="V25" s="9">
        <v>0</v>
      </c>
      <c r="X25" s="9">
        <v>0</v>
      </c>
      <c r="Z25" s="9">
        <v>0</v>
      </c>
      <c r="AB25" s="9">
        <v>0</v>
      </c>
      <c r="AD25" s="9">
        <v>1500000</v>
      </c>
      <c r="AF25" s="9">
        <v>1000000</v>
      </c>
      <c r="AH25" s="9">
        <v>1500000000000</v>
      </c>
      <c r="AJ25" s="9">
        <v>1500000000000</v>
      </c>
      <c r="AL25" s="10">
        <v>3.71</v>
      </c>
    </row>
    <row r="26" spans="1:38" ht="21.75" customHeight="1" x14ac:dyDescent="0.2">
      <c r="A26" s="64" t="s">
        <v>167</v>
      </c>
      <c r="B26" s="64"/>
      <c r="D26" s="8" t="s">
        <v>168</v>
      </c>
      <c r="F26" s="8" t="s">
        <v>168</v>
      </c>
      <c r="H26" s="8" t="s">
        <v>171</v>
      </c>
      <c r="J26" s="8" t="s">
        <v>170</v>
      </c>
      <c r="L26" s="10">
        <v>23</v>
      </c>
      <c r="N26" s="10">
        <v>41</v>
      </c>
      <c r="P26" s="9">
        <v>1549999</v>
      </c>
      <c r="R26" s="13">
        <v>1549999000000</v>
      </c>
      <c r="T26" s="13">
        <v>1549999000000</v>
      </c>
      <c r="V26" s="9">
        <v>0</v>
      </c>
      <c r="X26" s="13">
        <v>0</v>
      </c>
      <c r="Z26" s="9">
        <v>0</v>
      </c>
      <c r="AB26" s="13">
        <v>0</v>
      </c>
      <c r="AD26" s="9">
        <v>1549999</v>
      </c>
      <c r="AF26" s="9">
        <v>1000000</v>
      </c>
      <c r="AH26" s="13">
        <v>1549999000000</v>
      </c>
      <c r="AJ26" s="13">
        <v>1549999000000</v>
      </c>
      <c r="AL26" s="14">
        <v>3.83</v>
      </c>
    </row>
    <row r="27" spans="1:38" ht="21.75" customHeight="1" x14ac:dyDescent="0.2">
      <c r="A27" s="63" t="s">
        <v>72</v>
      </c>
      <c r="B27" s="63"/>
      <c r="D27" s="9"/>
      <c r="F27" s="9"/>
      <c r="H27" s="9"/>
      <c r="J27" s="9"/>
      <c r="L27" s="9"/>
      <c r="N27" s="9"/>
      <c r="P27" s="9"/>
      <c r="R27" s="16">
        <v>25088754550793</v>
      </c>
      <c r="T27" s="16">
        <v>24055386444680</v>
      </c>
      <c r="V27" s="9"/>
      <c r="X27" s="16">
        <v>0</v>
      </c>
      <c r="Z27" s="9"/>
      <c r="AB27" s="16">
        <v>0</v>
      </c>
      <c r="AD27" s="9"/>
      <c r="AF27" s="9"/>
      <c r="AH27" s="16">
        <v>25088754550793</v>
      </c>
      <c r="AJ27" s="16">
        <v>24236677476459</v>
      </c>
      <c r="AL27" s="17">
        <v>59.91</v>
      </c>
    </row>
    <row r="30" spans="1:38" ht="18.75" x14ac:dyDescent="0.2">
      <c r="AH30" s="20"/>
      <c r="AJ30" s="22"/>
    </row>
    <row r="31" spans="1:38" ht="18.75" x14ac:dyDescent="0.2">
      <c r="AJ31" s="22"/>
    </row>
    <row r="34" spans="36:36" x14ac:dyDescent="0.2">
      <c r="AJ34" s="20"/>
    </row>
    <row r="35" spans="36:36" x14ac:dyDescent="0.2">
      <c r="AJ35" s="20"/>
    </row>
  </sheetData>
  <mergeCells count="30">
    <mergeCell ref="A26:B26"/>
    <mergeCell ref="A27:B27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3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A1:M18"/>
  <sheetViews>
    <sheetView rightToLeft="1" view="pageBreakPreview" topLeftCell="A4" zoomScaleNormal="100" zoomScaleSheetLayoutView="100" workbookViewId="0">
      <selection activeCell="M14" sqref="M14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21.7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ht="14.45" customHeight="1" x14ac:dyDescent="0.2">
      <c r="A4" s="56" t="s">
        <v>172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ht="14.45" customHeight="1" x14ac:dyDescent="0.2">
      <c r="A5" s="56" t="s">
        <v>173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4.45" customHeight="1" x14ac:dyDescent="0.2"/>
    <row r="7" spans="1:13" ht="14.45" customHeight="1" x14ac:dyDescent="0.2">
      <c r="C7" s="57" t="s">
        <v>9</v>
      </c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3" ht="14.45" customHeight="1" x14ac:dyDescent="0.2">
      <c r="A8" s="2" t="s">
        <v>174</v>
      </c>
      <c r="C8" s="4" t="s">
        <v>13</v>
      </c>
      <c r="D8" s="3"/>
      <c r="E8" s="4" t="s">
        <v>175</v>
      </c>
      <c r="F8" s="3"/>
      <c r="G8" s="4" t="s">
        <v>176</v>
      </c>
      <c r="H8" s="3"/>
      <c r="I8" s="4" t="s">
        <v>177</v>
      </c>
      <c r="J8" s="3"/>
      <c r="K8" s="4" t="s">
        <v>178</v>
      </c>
      <c r="L8" s="3"/>
      <c r="M8" s="4" t="s">
        <v>179</v>
      </c>
    </row>
    <row r="9" spans="1:13" ht="21.75" customHeight="1" x14ac:dyDescent="0.2">
      <c r="A9" s="5" t="s">
        <v>125</v>
      </c>
      <c r="C9" s="6">
        <v>1380000</v>
      </c>
      <c r="E9" s="6">
        <v>1000000</v>
      </c>
      <c r="G9" s="6">
        <v>1000000</v>
      </c>
      <c r="I9" s="7" t="s">
        <v>180</v>
      </c>
      <c r="K9" s="6">
        <v>1379249625000</v>
      </c>
      <c r="M9" s="5" t="s">
        <v>300</v>
      </c>
    </row>
    <row r="10" spans="1:13" ht="21.75" customHeight="1" x14ac:dyDescent="0.2">
      <c r="A10" s="8" t="s">
        <v>118</v>
      </c>
      <c r="C10" s="9">
        <v>6275000</v>
      </c>
      <c r="E10" s="9">
        <v>1000000</v>
      </c>
      <c r="G10" s="9">
        <v>924440</v>
      </c>
      <c r="I10" s="10" t="s">
        <v>181</v>
      </c>
      <c r="K10" s="9">
        <v>5797706781831</v>
      </c>
      <c r="M10" s="8" t="s">
        <v>301</v>
      </c>
    </row>
    <row r="11" spans="1:13" ht="21.75" customHeight="1" x14ac:dyDescent="0.2">
      <c r="A11" s="8" t="s">
        <v>134</v>
      </c>
      <c r="C11" s="9">
        <v>440000</v>
      </c>
      <c r="E11" s="9">
        <v>1000000</v>
      </c>
      <c r="G11" s="9">
        <v>1000000</v>
      </c>
      <c r="I11" s="10" t="s">
        <v>180</v>
      </c>
      <c r="K11" s="9">
        <v>439760750000</v>
      </c>
      <c r="M11" s="8" t="s">
        <v>300</v>
      </c>
    </row>
    <row r="12" spans="1:13" ht="21.75" customHeight="1" x14ac:dyDescent="0.2">
      <c r="A12" s="8" t="s">
        <v>131</v>
      </c>
      <c r="C12" s="9">
        <v>2120000</v>
      </c>
      <c r="E12" s="9">
        <v>1000000</v>
      </c>
      <c r="G12" s="9">
        <v>1000000</v>
      </c>
      <c r="I12" s="10" t="s">
        <v>180</v>
      </c>
      <c r="K12" s="9">
        <v>2118847250000</v>
      </c>
      <c r="M12" s="8" t="s">
        <v>300</v>
      </c>
    </row>
    <row r="13" spans="1:13" ht="21.75" customHeight="1" x14ac:dyDescent="0.2">
      <c r="A13" s="8" t="s">
        <v>164</v>
      </c>
      <c r="C13" s="9">
        <v>150000</v>
      </c>
      <c r="E13" s="9">
        <v>1000000</v>
      </c>
      <c r="G13" s="9">
        <v>1000000</v>
      </c>
      <c r="I13" s="10" t="s">
        <v>180</v>
      </c>
      <c r="K13" s="9">
        <v>149918437500</v>
      </c>
      <c r="M13" s="8" t="s">
        <v>300</v>
      </c>
    </row>
    <row r="14" spans="1:13" ht="21.75" customHeight="1" x14ac:dyDescent="0.2">
      <c r="A14" s="8" t="s">
        <v>155</v>
      </c>
      <c r="C14" s="9">
        <v>1950000</v>
      </c>
      <c r="E14" s="9">
        <v>870260</v>
      </c>
      <c r="G14" s="9">
        <v>836779</v>
      </c>
      <c r="I14" s="10" t="s">
        <v>182</v>
      </c>
      <c r="K14" s="9">
        <v>1630831802766</v>
      </c>
      <c r="M14" s="8" t="s">
        <v>301</v>
      </c>
    </row>
    <row r="15" spans="1:13" ht="21.75" customHeight="1" x14ac:dyDescent="0.2">
      <c r="A15" s="8" t="s">
        <v>128</v>
      </c>
      <c r="C15" s="9">
        <v>1297000</v>
      </c>
      <c r="E15" s="9">
        <v>1000000</v>
      </c>
      <c r="G15" s="9">
        <v>1000000</v>
      </c>
      <c r="I15" s="10" t="s">
        <v>180</v>
      </c>
      <c r="K15" s="9">
        <v>1296294756250</v>
      </c>
      <c r="M15" s="8" t="s">
        <v>300</v>
      </c>
    </row>
    <row r="16" spans="1:13" ht="21.75" customHeight="1" x14ac:dyDescent="0.2">
      <c r="A16" s="8" t="s">
        <v>158</v>
      </c>
      <c r="C16" s="9">
        <v>2706888</v>
      </c>
      <c r="E16" s="9">
        <v>797720</v>
      </c>
      <c r="G16" s="9">
        <v>841799</v>
      </c>
      <c r="I16" s="10" t="s">
        <v>183</v>
      </c>
      <c r="K16" s="9">
        <v>2277416592523</v>
      </c>
      <c r="M16" s="8" t="s">
        <v>301</v>
      </c>
    </row>
    <row r="17" spans="1:13" ht="21.75" customHeight="1" x14ac:dyDescent="0.2">
      <c r="A17" s="11" t="s">
        <v>161</v>
      </c>
      <c r="C17" s="9">
        <v>2137500</v>
      </c>
      <c r="E17" s="9">
        <v>797600</v>
      </c>
      <c r="G17" s="9">
        <v>799180</v>
      </c>
      <c r="I17" s="10" t="s">
        <v>184</v>
      </c>
      <c r="K17" s="13">
        <v>1707318390557</v>
      </c>
      <c r="M17" s="8" t="s">
        <v>301</v>
      </c>
    </row>
    <row r="18" spans="1:13" ht="21.75" customHeight="1" x14ac:dyDescent="0.2">
      <c r="A18" s="15" t="s">
        <v>72</v>
      </c>
      <c r="C18" s="9"/>
      <c r="E18" s="9"/>
      <c r="G18" s="9"/>
      <c r="I18" s="9"/>
      <c r="K18" s="16">
        <v>16797344386427</v>
      </c>
      <c r="M18" s="9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  <pageSetUpPr fitToPage="1"/>
  </sheetPr>
  <dimension ref="A1:L20"/>
  <sheetViews>
    <sheetView rightToLeft="1" view="pageBreakPreview" topLeftCell="A4" zoomScaleNormal="70" zoomScaleSheetLayoutView="100" workbookViewId="0">
      <selection activeCell="A11" sqref="A11:B11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20.42578125" bestFit="1" customWidth="1"/>
    <col min="5" max="5" width="1.28515625" customWidth="1"/>
    <col min="6" max="6" width="19.140625" bestFit="1" customWidth="1"/>
    <col min="7" max="7" width="1.28515625" customWidth="1"/>
    <col min="8" max="8" width="19.140625" bestFit="1" customWidth="1"/>
    <col min="9" max="9" width="1.28515625" customWidth="1"/>
    <col min="10" max="10" width="20.42578125" bestFit="1" customWidth="1"/>
    <col min="11" max="11" width="1.28515625" customWidth="1"/>
    <col min="12" max="12" width="19.85546875" bestFit="1" customWidth="1"/>
    <col min="13" max="13" width="0.28515625" customWidth="1"/>
  </cols>
  <sheetData>
    <row r="1" spans="1:12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21.7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14.45" customHeight="1" x14ac:dyDescent="0.2"/>
    <row r="5" spans="1:12" ht="14.45" customHeight="1" x14ac:dyDescent="0.2">
      <c r="A5" s="1" t="s">
        <v>185</v>
      </c>
      <c r="B5" s="56" t="s">
        <v>186</v>
      </c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14.45" customHeight="1" x14ac:dyDescent="0.2">
      <c r="D6" s="2" t="s">
        <v>7</v>
      </c>
      <c r="F6" s="57" t="s">
        <v>8</v>
      </c>
      <c r="G6" s="57"/>
      <c r="H6" s="57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57" t="s">
        <v>187</v>
      </c>
      <c r="B8" s="57"/>
      <c r="D8" s="2" t="s">
        <v>188</v>
      </c>
      <c r="F8" s="2" t="s">
        <v>189</v>
      </c>
      <c r="H8" s="2" t="s">
        <v>190</v>
      </c>
      <c r="J8" s="2" t="s">
        <v>188</v>
      </c>
      <c r="L8" s="2" t="s">
        <v>18</v>
      </c>
    </row>
    <row r="9" spans="1:12" ht="21.75" customHeight="1" x14ac:dyDescent="0.2">
      <c r="A9" s="59" t="s">
        <v>302</v>
      </c>
      <c r="B9" s="59"/>
      <c r="D9" s="6">
        <v>2801933102118</v>
      </c>
      <c r="F9" s="6">
        <v>1045196591281</v>
      </c>
      <c r="H9" s="6">
        <v>1870846943493</v>
      </c>
      <c r="J9" s="6">
        <v>1976282749906</v>
      </c>
      <c r="L9" s="23">
        <v>4.8899999999999999E-2</v>
      </c>
    </row>
    <row r="10" spans="1:12" ht="21.75" customHeight="1" x14ac:dyDescent="0.2">
      <c r="A10" s="61" t="s">
        <v>303</v>
      </c>
      <c r="B10" s="61"/>
      <c r="D10" s="9">
        <v>2740834431843</v>
      </c>
      <c r="F10" s="9">
        <v>1547939117534</v>
      </c>
      <c r="H10" s="9">
        <v>809402227500</v>
      </c>
      <c r="J10" s="9">
        <v>3479371321877</v>
      </c>
      <c r="L10" s="24">
        <v>8.5999999999999993E-2</v>
      </c>
    </row>
    <row r="11" spans="1:12" ht="21.75" customHeight="1" x14ac:dyDescent="0.2">
      <c r="A11" s="61" t="s">
        <v>304</v>
      </c>
      <c r="B11" s="61"/>
      <c r="D11" s="9">
        <v>365800391</v>
      </c>
      <c r="F11" s="9">
        <v>1497162</v>
      </c>
      <c r="H11" s="9">
        <v>0</v>
      </c>
      <c r="J11" s="9">
        <v>367297553</v>
      </c>
      <c r="L11" s="24">
        <v>0</v>
      </c>
    </row>
    <row r="12" spans="1:12" ht="21.75" customHeight="1" x14ac:dyDescent="0.2">
      <c r="A12" s="61" t="s">
        <v>305</v>
      </c>
      <c r="B12" s="61"/>
      <c r="D12" s="9">
        <v>2109899433471</v>
      </c>
      <c r="F12" s="9">
        <v>640839597976</v>
      </c>
      <c r="H12" s="9">
        <v>1236977327500</v>
      </c>
      <c r="J12" s="9">
        <v>1513761703947</v>
      </c>
      <c r="L12" s="24">
        <v>3.7400000000000003E-2</v>
      </c>
    </row>
    <row r="13" spans="1:12" ht="21.75" customHeight="1" x14ac:dyDescent="0.2">
      <c r="A13" s="61" t="s">
        <v>306</v>
      </c>
      <c r="B13" s="61"/>
      <c r="D13" s="9">
        <v>4543594061</v>
      </c>
      <c r="F13" s="9">
        <v>1932580036663</v>
      </c>
      <c r="H13" s="9">
        <v>1936651487328</v>
      </c>
      <c r="J13" s="9">
        <v>472143396</v>
      </c>
      <c r="L13" s="24">
        <v>0</v>
      </c>
    </row>
    <row r="14" spans="1:12" ht="21.75" customHeight="1" x14ac:dyDescent="0.2">
      <c r="A14" s="61" t="s">
        <v>307</v>
      </c>
      <c r="B14" s="61"/>
      <c r="D14" s="9">
        <v>4949759660041</v>
      </c>
      <c r="F14" s="9">
        <v>1137851040973</v>
      </c>
      <c r="H14" s="9">
        <v>1313065889800</v>
      </c>
      <c r="J14" s="9">
        <v>4774544811214</v>
      </c>
      <c r="L14" s="24">
        <v>0.1181</v>
      </c>
    </row>
    <row r="15" spans="1:12" ht="21.75" customHeight="1" x14ac:dyDescent="0.2">
      <c r="A15" s="61" t="s">
        <v>308</v>
      </c>
      <c r="B15" s="61"/>
      <c r="D15" s="9">
        <v>2500268</v>
      </c>
      <c r="F15" s="9">
        <v>10233</v>
      </c>
      <c r="H15" s="9">
        <v>0</v>
      </c>
      <c r="J15" s="9">
        <v>2510501</v>
      </c>
      <c r="L15" s="24">
        <v>0</v>
      </c>
    </row>
    <row r="16" spans="1:12" ht="21.75" customHeight="1" x14ac:dyDescent="0.2">
      <c r="A16" s="61" t="s">
        <v>309</v>
      </c>
      <c r="B16" s="61"/>
      <c r="D16" s="9">
        <v>11225656</v>
      </c>
      <c r="F16" s="9">
        <v>172499943443</v>
      </c>
      <c r="H16" s="9">
        <v>172500350000</v>
      </c>
      <c r="J16" s="9">
        <v>10819099</v>
      </c>
      <c r="L16" s="24">
        <v>0</v>
      </c>
    </row>
    <row r="17" spans="1:12" ht="21.75" customHeight="1" x14ac:dyDescent="0.2">
      <c r="A17" s="61" t="s">
        <v>310</v>
      </c>
      <c r="B17" s="61"/>
      <c r="D17" s="9">
        <v>2219973</v>
      </c>
      <c r="F17" s="9">
        <v>9123</v>
      </c>
      <c r="H17" s="9">
        <v>0</v>
      </c>
      <c r="J17" s="9">
        <v>2229096</v>
      </c>
      <c r="L17" s="24">
        <v>0</v>
      </c>
    </row>
    <row r="18" spans="1:12" ht="21.75" customHeight="1" x14ac:dyDescent="0.2">
      <c r="A18" s="61" t="s">
        <v>311</v>
      </c>
      <c r="B18" s="61"/>
      <c r="D18" s="9">
        <v>150000</v>
      </c>
      <c r="F18" s="9">
        <v>0</v>
      </c>
      <c r="H18" s="9">
        <v>0</v>
      </c>
      <c r="J18" s="9">
        <v>150000</v>
      </c>
      <c r="L18" s="24">
        <v>0</v>
      </c>
    </row>
    <row r="19" spans="1:12" ht="21.75" customHeight="1" thickBot="1" x14ac:dyDescent="0.25">
      <c r="A19" s="63" t="s">
        <v>72</v>
      </c>
      <c r="B19" s="63"/>
      <c r="D19" s="16">
        <v>12607352117822</v>
      </c>
      <c r="F19" s="16">
        <v>6476907844388</v>
      </c>
      <c r="H19" s="16">
        <v>7339444225621</v>
      </c>
      <c r="J19" s="16">
        <v>11744815736589</v>
      </c>
      <c r="L19" s="24">
        <v>0.29039999999999999</v>
      </c>
    </row>
    <row r="20" spans="1:12" ht="13.5" thickTop="1" x14ac:dyDescent="0.2"/>
  </sheetData>
  <mergeCells count="17">
    <mergeCell ref="A18:B18"/>
    <mergeCell ref="A19:B19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9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M14"/>
  <sheetViews>
    <sheetView rightToLeft="1"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8" bestFit="1" customWidth="1"/>
    <col min="11" max="11" width="0.28515625" customWidth="1"/>
    <col min="13" max="13" width="17.5703125" bestFit="1" customWidth="1"/>
  </cols>
  <sheetData>
    <row r="1" spans="1:13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M1" s="20">
        <v>39611813011605</v>
      </c>
    </row>
    <row r="2" spans="1:13" ht="21.75" customHeight="1" x14ac:dyDescent="0.2">
      <c r="A2" s="54" t="s">
        <v>192</v>
      </c>
      <c r="B2" s="54"/>
      <c r="C2" s="54"/>
      <c r="D2" s="54"/>
      <c r="E2" s="54"/>
      <c r="F2" s="54"/>
      <c r="G2" s="54"/>
      <c r="H2" s="54"/>
      <c r="I2" s="54"/>
      <c r="J2" s="54"/>
    </row>
    <row r="3" spans="1:13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3" ht="14.45" customHeight="1" x14ac:dyDescent="0.2"/>
    <row r="5" spans="1:13" ht="29.1" customHeight="1" x14ac:dyDescent="0.2">
      <c r="A5" s="1" t="s">
        <v>193</v>
      </c>
      <c r="B5" s="56" t="s">
        <v>194</v>
      </c>
      <c r="C5" s="56"/>
      <c r="D5" s="56"/>
      <c r="E5" s="56"/>
      <c r="F5" s="56"/>
      <c r="G5" s="56"/>
      <c r="H5" s="56"/>
      <c r="I5" s="56"/>
      <c r="J5" s="56"/>
    </row>
    <row r="6" spans="1:13" ht="14.45" customHeight="1" x14ac:dyDescent="0.2"/>
    <row r="7" spans="1:13" ht="14.45" customHeight="1" x14ac:dyDescent="0.2">
      <c r="A7" s="57" t="s">
        <v>195</v>
      </c>
      <c r="B7" s="57"/>
      <c r="D7" s="2" t="s">
        <v>196</v>
      </c>
      <c r="F7" s="2" t="s">
        <v>188</v>
      </c>
      <c r="H7" s="2" t="s">
        <v>197</v>
      </c>
      <c r="J7" s="2" t="s">
        <v>198</v>
      </c>
    </row>
    <row r="8" spans="1:13" ht="21.75" customHeight="1" x14ac:dyDescent="0.2">
      <c r="A8" s="59" t="s">
        <v>199</v>
      </c>
      <c r="B8" s="59"/>
      <c r="D8" s="5" t="s">
        <v>200</v>
      </c>
      <c r="F8" s="25">
        <f>'درآمد سرمایه گذاری در سهام'!U69</f>
        <v>180785872185</v>
      </c>
      <c r="H8" s="28">
        <f>F8/$F$13</f>
        <v>1.7395723550945246E-2</v>
      </c>
      <c r="J8" s="30">
        <f>F8/$M$1</f>
        <v>4.5639383416264103E-3</v>
      </c>
      <c r="L8" s="31">
        <f>F8/$M$1</f>
        <v>4.5639383416264103E-3</v>
      </c>
    </row>
    <row r="9" spans="1:13" ht="21.75" customHeight="1" x14ac:dyDescent="0.2">
      <c r="A9" s="61" t="s">
        <v>201</v>
      </c>
      <c r="B9" s="61"/>
      <c r="D9" s="8" t="s">
        <v>202</v>
      </c>
      <c r="F9" s="26">
        <f>'درآمد سرمایه گذاری در صندوق'!U19</f>
        <v>336353952434</v>
      </c>
      <c r="H9" s="28">
        <f t="shared" ref="H9:H12" si="0">F9/$F$13</f>
        <v>3.236492045032225E-2</v>
      </c>
      <c r="J9" s="30">
        <f t="shared" ref="J9:J13" si="1">F9/$M$1</f>
        <v>8.4912536655532278E-3</v>
      </c>
      <c r="L9" s="31">
        <f t="shared" ref="L9:L12" si="2">F9/$M$1</f>
        <v>8.4912536655532278E-3</v>
      </c>
    </row>
    <row r="10" spans="1:13" ht="21.75" customHeight="1" x14ac:dyDescent="0.2">
      <c r="A10" s="61" t="s">
        <v>203</v>
      </c>
      <c r="B10" s="61"/>
      <c r="D10" s="8" t="s">
        <v>204</v>
      </c>
      <c r="F10" s="26">
        <f>'درآمد سرمایه گذاری در اوراق به'!R38</f>
        <v>6380314176874</v>
      </c>
      <c r="H10" s="28">
        <f t="shared" si="0"/>
        <v>0.61393172070160162</v>
      </c>
      <c r="J10" s="30">
        <f t="shared" si="1"/>
        <v>0.16107099604364919</v>
      </c>
      <c r="L10" s="31">
        <f t="shared" si="2"/>
        <v>0.16107099604364919</v>
      </c>
    </row>
    <row r="11" spans="1:13" ht="21.75" customHeight="1" x14ac:dyDescent="0.2">
      <c r="A11" s="61" t="s">
        <v>205</v>
      </c>
      <c r="B11" s="61"/>
      <c r="D11" s="8" t="s">
        <v>206</v>
      </c>
      <c r="F11" s="26">
        <f>'درآمد سپرده بانکی'!H18</f>
        <v>3490867411311</v>
      </c>
      <c r="H11" s="28">
        <f t="shared" si="0"/>
        <v>0.33590105081899507</v>
      </c>
      <c r="J11" s="30">
        <f t="shared" si="1"/>
        <v>8.8126928456626993E-2</v>
      </c>
      <c r="L11" s="31">
        <f t="shared" si="2"/>
        <v>8.8126928456626993E-2</v>
      </c>
    </row>
    <row r="12" spans="1:13" ht="21.75" customHeight="1" x14ac:dyDescent="0.2">
      <c r="A12" s="64" t="s">
        <v>207</v>
      </c>
      <c r="B12" s="64"/>
      <c r="D12" s="8" t="s">
        <v>208</v>
      </c>
      <c r="F12" s="27">
        <f>'سایر درآمدها'!F11</f>
        <v>4225448242</v>
      </c>
      <c r="H12" s="28">
        <f t="shared" si="0"/>
        <v>4.0658447813577748E-4</v>
      </c>
      <c r="J12" s="30">
        <f t="shared" si="1"/>
        <v>1.0667141745726402E-4</v>
      </c>
      <c r="L12" s="31">
        <f t="shared" si="2"/>
        <v>1.0667141745726402E-4</v>
      </c>
    </row>
    <row r="13" spans="1:13" ht="21.75" customHeight="1" thickBot="1" x14ac:dyDescent="0.25">
      <c r="A13" s="63" t="s">
        <v>72</v>
      </c>
      <c r="B13" s="63"/>
      <c r="D13" s="9"/>
      <c r="F13" s="16">
        <f>SUM(F8:F12)</f>
        <v>10392546861046</v>
      </c>
      <c r="H13" s="29">
        <f>SUM(H8:H12)</f>
        <v>1</v>
      </c>
      <c r="J13" s="29">
        <f t="shared" si="1"/>
        <v>0.26235978792491305</v>
      </c>
      <c r="L13" s="32">
        <f>SUM(L8:L12)</f>
        <v>0.26235978792491305</v>
      </c>
    </row>
    <row r="14" spans="1:13" ht="13.5" thickTop="1" x14ac:dyDescent="0.2"/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79998168889431442"/>
    <pageSetUpPr fitToPage="1"/>
  </sheetPr>
  <dimension ref="A1:W73"/>
  <sheetViews>
    <sheetView rightToLeft="1" view="pageBreakPreview" topLeftCell="A36" zoomScale="85" zoomScaleNormal="100" zoomScaleSheetLayoutView="85" workbookViewId="0">
      <selection activeCell="U69" sqref="U69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.42578125" bestFit="1" customWidth="1"/>
    <col min="5" max="5" width="1.28515625" customWidth="1"/>
    <col min="6" max="6" width="17.5703125" bestFit="1" customWidth="1"/>
    <col min="7" max="7" width="1.28515625" customWidth="1"/>
    <col min="8" max="8" width="11.85546875" bestFit="1" customWidth="1"/>
    <col min="9" max="9" width="1.28515625" customWidth="1"/>
    <col min="10" max="10" width="17.28515625" bestFit="1" customWidth="1"/>
    <col min="11" max="11" width="1.28515625" customWidth="1"/>
    <col min="12" max="12" width="18.7109375" bestFit="1" customWidth="1"/>
    <col min="13" max="13" width="1.28515625" customWidth="1"/>
    <col min="14" max="14" width="17.5703125" bestFit="1" customWidth="1"/>
    <col min="15" max="16" width="1.28515625" customWidth="1"/>
    <col min="17" max="17" width="16.140625" bestFit="1" customWidth="1"/>
    <col min="18" max="18" width="1.28515625" customWidth="1"/>
    <col min="19" max="19" width="16.140625" bestFit="1" customWidth="1"/>
    <col min="20" max="20" width="1.28515625" customWidth="1"/>
    <col min="21" max="21" width="18.28515625" bestFit="1" customWidth="1"/>
    <col min="22" max="22" width="1.28515625" customWidth="1"/>
    <col min="23" max="23" width="18.7109375" bestFit="1" customWidth="1"/>
    <col min="24" max="24" width="0.28515625" customWidth="1"/>
  </cols>
  <sheetData>
    <row r="1" spans="1:23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21.75" customHeight="1" x14ac:dyDescent="0.2">
      <c r="A2" s="54" t="s">
        <v>192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ht="14.45" customHeight="1" x14ac:dyDescent="0.2"/>
    <row r="5" spans="1:23" ht="14.45" customHeight="1" x14ac:dyDescent="0.2">
      <c r="A5" s="1" t="s">
        <v>209</v>
      </c>
      <c r="B5" s="56" t="s">
        <v>210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ht="14.45" customHeight="1" x14ac:dyDescent="0.2">
      <c r="D6" s="57" t="s">
        <v>211</v>
      </c>
      <c r="E6" s="57"/>
      <c r="F6" s="57"/>
      <c r="G6" s="57"/>
      <c r="H6" s="57"/>
      <c r="I6" s="57"/>
      <c r="J6" s="57"/>
      <c r="K6" s="57"/>
      <c r="L6" s="57"/>
      <c r="N6" s="57" t="s">
        <v>212</v>
      </c>
      <c r="O6" s="57"/>
      <c r="P6" s="57"/>
      <c r="Q6" s="57"/>
      <c r="R6" s="57"/>
      <c r="S6" s="57"/>
      <c r="T6" s="57"/>
      <c r="U6" s="57"/>
      <c r="V6" s="57"/>
      <c r="W6" s="57"/>
    </row>
    <row r="7" spans="1:23" ht="14.45" customHeight="1" x14ac:dyDescent="0.2">
      <c r="D7" s="3"/>
      <c r="E7" s="3"/>
      <c r="F7" s="3"/>
      <c r="G7" s="3"/>
      <c r="H7" s="3"/>
      <c r="I7" s="3"/>
      <c r="J7" s="58" t="s">
        <v>72</v>
      </c>
      <c r="K7" s="58"/>
      <c r="L7" s="58"/>
      <c r="N7" s="3"/>
      <c r="O7" s="3"/>
      <c r="P7" s="3"/>
      <c r="Q7" s="3"/>
      <c r="R7" s="3"/>
      <c r="S7" s="3"/>
      <c r="T7" s="3"/>
      <c r="U7" s="58" t="s">
        <v>72</v>
      </c>
      <c r="V7" s="58"/>
      <c r="W7" s="58"/>
    </row>
    <row r="8" spans="1:23" ht="14.45" customHeight="1" x14ac:dyDescent="0.2">
      <c r="A8" s="57" t="s">
        <v>213</v>
      </c>
      <c r="B8" s="57"/>
      <c r="D8" s="2" t="s">
        <v>214</v>
      </c>
      <c r="F8" s="2" t="s">
        <v>215</v>
      </c>
      <c r="H8" s="2" t="s">
        <v>216</v>
      </c>
      <c r="J8" s="4" t="s">
        <v>188</v>
      </c>
      <c r="K8" s="3"/>
      <c r="L8" s="4" t="s">
        <v>197</v>
      </c>
      <c r="N8" s="2" t="s">
        <v>214</v>
      </c>
      <c r="P8" s="57" t="s">
        <v>215</v>
      </c>
      <c r="Q8" s="57"/>
      <c r="S8" s="2" t="s">
        <v>216</v>
      </c>
      <c r="U8" s="4" t="s">
        <v>188</v>
      </c>
      <c r="V8" s="3"/>
      <c r="W8" s="4" t="s">
        <v>197</v>
      </c>
    </row>
    <row r="9" spans="1:23" ht="21.75" customHeight="1" x14ac:dyDescent="0.2">
      <c r="A9" s="59" t="s">
        <v>217</v>
      </c>
      <c r="B9" s="59"/>
      <c r="D9" s="25">
        <v>0</v>
      </c>
      <c r="E9" s="34"/>
      <c r="F9" s="25">
        <v>0</v>
      </c>
      <c r="G9" s="34"/>
      <c r="H9" s="25">
        <v>0</v>
      </c>
      <c r="I9" s="34"/>
      <c r="J9" s="25">
        <v>0</v>
      </c>
      <c r="L9" s="7">
        <v>0</v>
      </c>
      <c r="N9" s="25">
        <v>0</v>
      </c>
      <c r="O9" s="34"/>
      <c r="P9" s="68">
        <v>0</v>
      </c>
      <c r="Q9" s="68"/>
      <c r="R9" s="34"/>
      <c r="S9" s="25">
        <v>-2968807487</v>
      </c>
      <c r="T9" s="34"/>
      <c r="U9" s="25">
        <f>S9+P9+N9</f>
        <v>-2968807487</v>
      </c>
      <c r="W9" s="7">
        <v>-0.03</v>
      </c>
    </row>
    <row r="10" spans="1:23" ht="21.75" customHeight="1" x14ac:dyDescent="0.2">
      <c r="A10" s="61" t="s">
        <v>21</v>
      </c>
      <c r="B10" s="61"/>
      <c r="D10" s="26">
        <v>0</v>
      </c>
      <c r="E10" s="34"/>
      <c r="F10" s="26">
        <v>-5395137373</v>
      </c>
      <c r="G10" s="34"/>
      <c r="H10" s="26">
        <v>0</v>
      </c>
      <c r="I10" s="34"/>
      <c r="J10" s="26">
        <v>-5395137373</v>
      </c>
      <c r="L10" s="10">
        <v>-0.54</v>
      </c>
      <c r="N10" s="26">
        <f>'درآمد سود سهام'!O8</f>
        <v>5257863520</v>
      </c>
      <c r="O10" s="34"/>
      <c r="P10" s="69">
        <v>21254588721</v>
      </c>
      <c r="Q10" s="69"/>
      <c r="R10" s="34"/>
      <c r="S10" s="26">
        <v>13891531636</v>
      </c>
      <c r="T10" s="34"/>
      <c r="U10" s="26">
        <f>S10+P10+N10</f>
        <v>40403983877</v>
      </c>
      <c r="W10" s="10">
        <v>0.39</v>
      </c>
    </row>
    <row r="11" spans="1:23" ht="21.75" customHeight="1" x14ac:dyDescent="0.2">
      <c r="A11" s="61" t="s">
        <v>38</v>
      </c>
      <c r="B11" s="61"/>
      <c r="D11" s="26">
        <v>0</v>
      </c>
      <c r="E11" s="34"/>
      <c r="F11" s="26">
        <v>-273980630</v>
      </c>
      <c r="G11" s="34"/>
      <c r="H11" s="26">
        <v>0</v>
      </c>
      <c r="I11" s="34"/>
      <c r="J11" s="26">
        <v>-273980630</v>
      </c>
      <c r="L11" s="10">
        <v>-0.03</v>
      </c>
      <c r="N11" s="26">
        <v>0</v>
      </c>
      <c r="O11" s="34"/>
      <c r="P11" s="69">
        <v>-315896036</v>
      </c>
      <c r="Q11" s="69"/>
      <c r="R11" s="34"/>
      <c r="S11" s="26">
        <v>864387078</v>
      </c>
      <c r="T11" s="34"/>
      <c r="U11" s="26">
        <f t="shared" ref="U11:U68" si="0">S11+P11+N11</f>
        <v>548491042</v>
      </c>
      <c r="W11" s="10">
        <v>0.01</v>
      </c>
    </row>
    <row r="12" spans="1:23" ht="21.75" customHeight="1" x14ac:dyDescent="0.2">
      <c r="A12" s="61" t="s">
        <v>218</v>
      </c>
      <c r="B12" s="61"/>
      <c r="D12" s="26">
        <v>0</v>
      </c>
      <c r="E12" s="34"/>
      <c r="F12" s="26">
        <v>0</v>
      </c>
      <c r="G12" s="34"/>
      <c r="H12" s="26">
        <v>0</v>
      </c>
      <c r="I12" s="34"/>
      <c r="J12" s="26">
        <v>0</v>
      </c>
      <c r="L12" s="10">
        <v>0</v>
      </c>
      <c r="N12" s="26">
        <v>0</v>
      </c>
      <c r="O12" s="34"/>
      <c r="P12" s="69">
        <v>0</v>
      </c>
      <c r="Q12" s="69"/>
      <c r="R12" s="34"/>
      <c r="S12" s="26">
        <v>519221762</v>
      </c>
      <c r="T12" s="34"/>
      <c r="U12" s="26">
        <f t="shared" si="0"/>
        <v>519221762</v>
      </c>
      <c r="W12" s="10">
        <v>0</v>
      </c>
    </row>
    <row r="13" spans="1:23" ht="21.75" customHeight="1" x14ac:dyDescent="0.2">
      <c r="A13" s="61" t="s">
        <v>23</v>
      </c>
      <c r="B13" s="61"/>
      <c r="D13" s="26">
        <v>0</v>
      </c>
      <c r="E13" s="34"/>
      <c r="F13" s="26">
        <v>-921753835</v>
      </c>
      <c r="G13" s="34"/>
      <c r="H13" s="26">
        <v>0</v>
      </c>
      <c r="I13" s="34"/>
      <c r="J13" s="26">
        <v>-921753835</v>
      </c>
      <c r="L13" s="10">
        <v>-0.09</v>
      </c>
      <c r="N13" s="26">
        <f>'درآمد سود سهام'!S16</f>
        <v>3715738400</v>
      </c>
      <c r="O13" s="34"/>
      <c r="P13" s="69">
        <v>5655677964</v>
      </c>
      <c r="Q13" s="69"/>
      <c r="R13" s="34"/>
      <c r="S13" s="26">
        <v>-3157</v>
      </c>
      <c r="T13" s="34"/>
      <c r="U13" s="26">
        <f t="shared" si="0"/>
        <v>9371413207</v>
      </c>
      <c r="W13" s="10">
        <v>0.09</v>
      </c>
    </row>
    <row r="14" spans="1:23" ht="21.75" customHeight="1" x14ac:dyDescent="0.2">
      <c r="A14" s="61" t="s">
        <v>29</v>
      </c>
      <c r="B14" s="61"/>
      <c r="D14" s="26">
        <v>0</v>
      </c>
      <c r="E14" s="34"/>
      <c r="F14" s="26">
        <v>-623262637</v>
      </c>
      <c r="G14" s="34"/>
      <c r="H14" s="26">
        <v>0</v>
      </c>
      <c r="I14" s="34"/>
      <c r="J14" s="26">
        <v>-623262637</v>
      </c>
      <c r="L14" s="10">
        <v>-0.06</v>
      </c>
      <c r="N14" s="26">
        <f>'درآمد سود سهام'!S14</f>
        <v>186570000</v>
      </c>
      <c r="O14" s="34"/>
      <c r="P14" s="69">
        <v>454083365</v>
      </c>
      <c r="Q14" s="69"/>
      <c r="R14" s="34"/>
      <c r="S14" s="26">
        <v>-9617</v>
      </c>
      <c r="T14" s="34"/>
      <c r="U14" s="26">
        <f t="shared" si="0"/>
        <v>640643748</v>
      </c>
      <c r="W14" s="10">
        <v>0.01</v>
      </c>
    </row>
    <row r="15" spans="1:23" ht="21.75" customHeight="1" x14ac:dyDescent="0.2">
      <c r="A15" s="61" t="s">
        <v>219</v>
      </c>
      <c r="B15" s="61"/>
      <c r="D15" s="26">
        <v>0</v>
      </c>
      <c r="E15" s="34"/>
      <c r="F15" s="26">
        <v>0</v>
      </c>
      <c r="G15" s="34"/>
      <c r="H15" s="26">
        <v>0</v>
      </c>
      <c r="I15" s="34"/>
      <c r="J15" s="26">
        <v>0</v>
      </c>
      <c r="L15" s="10">
        <v>0</v>
      </c>
      <c r="N15" s="26">
        <f>'درآمد سود سهام'!S23</f>
        <v>49000000</v>
      </c>
      <c r="O15" s="34"/>
      <c r="P15" s="69">
        <v>0</v>
      </c>
      <c r="Q15" s="69"/>
      <c r="R15" s="34"/>
      <c r="S15" s="26">
        <v>3575088928</v>
      </c>
      <c r="T15" s="34"/>
      <c r="U15" s="26">
        <f t="shared" si="0"/>
        <v>3624088928</v>
      </c>
      <c r="W15" s="10">
        <v>0.03</v>
      </c>
    </row>
    <row r="16" spans="1:23" ht="21.75" customHeight="1" x14ac:dyDescent="0.2">
      <c r="A16" s="61" t="s">
        <v>70</v>
      </c>
      <c r="B16" s="61"/>
      <c r="D16" s="26">
        <v>0</v>
      </c>
      <c r="E16" s="34"/>
      <c r="F16" s="26">
        <v>4799156880</v>
      </c>
      <c r="G16" s="34"/>
      <c r="H16" s="26">
        <v>0</v>
      </c>
      <c r="I16" s="34"/>
      <c r="J16" s="26">
        <v>4799156880</v>
      </c>
      <c r="L16" s="10">
        <v>0.48</v>
      </c>
      <c r="N16" s="26">
        <f>'درآمد سود سهام'!O10</f>
        <v>9297507260</v>
      </c>
      <c r="O16" s="34"/>
      <c r="P16" s="69">
        <v>159049226237</v>
      </c>
      <c r="Q16" s="69"/>
      <c r="R16" s="34"/>
      <c r="S16" s="26">
        <v>-12948</v>
      </c>
      <c r="T16" s="34"/>
      <c r="U16" s="26">
        <f t="shared" si="0"/>
        <v>168346720549</v>
      </c>
      <c r="W16" s="10">
        <v>1.62</v>
      </c>
    </row>
    <row r="17" spans="1:23" ht="21.75" customHeight="1" x14ac:dyDescent="0.2">
      <c r="A17" s="61" t="s">
        <v>220</v>
      </c>
      <c r="B17" s="61"/>
      <c r="D17" s="26">
        <v>0</v>
      </c>
      <c r="E17" s="34"/>
      <c r="F17" s="26">
        <v>0</v>
      </c>
      <c r="G17" s="34"/>
      <c r="H17" s="26">
        <v>0</v>
      </c>
      <c r="I17" s="34"/>
      <c r="J17" s="26">
        <v>0</v>
      </c>
      <c r="L17" s="10">
        <v>0</v>
      </c>
      <c r="N17" s="26">
        <v>0</v>
      </c>
      <c r="O17" s="34"/>
      <c r="P17" s="69">
        <v>0</v>
      </c>
      <c r="Q17" s="69"/>
      <c r="R17" s="34"/>
      <c r="S17" s="26">
        <v>-82514461</v>
      </c>
      <c r="T17" s="34"/>
      <c r="U17" s="26">
        <f t="shared" si="0"/>
        <v>-82514461</v>
      </c>
      <c r="W17" s="10">
        <v>0</v>
      </c>
    </row>
    <row r="18" spans="1:23" ht="21.75" customHeight="1" x14ac:dyDescent="0.2">
      <c r="A18" s="61" t="s">
        <v>221</v>
      </c>
      <c r="B18" s="61"/>
      <c r="D18" s="26">
        <v>0</v>
      </c>
      <c r="E18" s="34"/>
      <c r="F18" s="26">
        <v>0</v>
      </c>
      <c r="G18" s="34"/>
      <c r="H18" s="26">
        <v>0</v>
      </c>
      <c r="I18" s="34"/>
      <c r="J18" s="26">
        <v>0</v>
      </c>
      <c r="L18" s="10">
        <v>0</v>
      </c>
      <c r="N18" s="26">
        <v>0</v>
      </c>
      <c r="O18" s="34"/>
      <c r="P18" s="69">
        <v>0</v>
      </c>
      <c r="Q18" s="69"/>
      <c r="R18" s="34"/>
      <c r="S18" s="26">
        <v>-133616382</v>
      </c>
      <c r="T18" s="34"/>
      <c r="U18" s="26">
        <f t="shared" si="0"/>
        <v>-133616382</v>
      </c>
      <c r="W18" s="10">
        <v>0</v>
      </c>
    </row>
    <row r="19" spans="1:23" ht="21.75" customHeight="1" x14ac:dyDescent="0.2">
      <c r="A19" s="61" t="s">
        <v>64</v>
      </c>
      <c r="B19" s="61"/>
      <c r="D19" s="26">
        <v>0</v>
      </c>
      <c r="E19" s="34"/>
      <c r="F19" s="26">
        <v>-12639275</v>
      </c>
      <c r="G19" s="34"/>
      <c r="H19" s="26">
        <v>0</v>
      </c>
      <c r="I19" s="34"/>
      <c r="J19" s="26">
        <v>-12639275</v>
      </c>
      <c r="L19" s="10">
        <v>0</v>
      </c>
      <c r="N19" s="26">
        <f>'درآمد سود سهام'!S13</f>
        <v>2038038400</v>
      </c>
      <c r="O19" s="34"/>
      <c r="P19" s="69">
        <v>2423733634</v>
      </c>
      <c r="Q19" s="69"/>
      <c r="R19" s="34"/>
      <c r="S19" s="26">
        <v>-1634</v>
      </c>
      <c r="T19" s="34"/>
      <c r="U19" s="26">
        <f t="shared" si="0"/>
        <v>4461770400</v>
      </c>
      <c r="W19" s="10">
        <v>0.04</v>
      </c>
    </row>
    <row r="20" spans="1:23" ht="21.75" customHeight="1" x14ac:dyDescent="0.2">
      <c r="A20" s="61" t="s">
        <v>222</v>
      </c>
      <c r="B20" s="61"/>
      <c r="D20" s="26">
        <v>0</v>
      </c>
      <c r="E20" s="34"/>
      <c r="F20" s="26">
        <v>0</v>
      </c>
      <c r="G20" s="34"/>
      <c r="H20" s="26">
        <v>0</v>
      </c>
      <c r="I20" s="34"/>
      <c r="J20" s="26">
        <v>0</v>
      </c>
      <c r="L20" s="10">
        <v>0</v>
      </c>
      <c r="N20" s="26">
        <v>0</v>
      </c>
      <c r="O20" s="34"/>
      <c r="P20" s="69">
        <v>0</v>
      </c>
      <c r="Q20" s="69"/>
      <c r="R20" s="34"/>
      <c r="S20" s="26">
        <v>-449676309</v>
      </c>
      <c r="T20" s="34"/>
      <c r="U20" s="26">
        <f t="shared" si="0"/>
        <v>-449676309</v>
      </c>
      <c r="W20" s="10">
        <v>0</v>
      </c>
    </row>
    <row r="21" spans="1:23" ht="21.75" customHeight="1" x14ac:dyDescent="0.2">
      <c r="A21" s="61" t="s">
        <v>22</v>
      </c>
      <c r="B21" s="61"/>
      <c r="D21" s="26">
        <v>0</v>
      </c>
      <c r="E21" s="34"/>
      <c r="F21" s="26">
        <v>-1461320151</v>
      </c>
      <c r="G21" s="34"/>
      <c r="H21" s="26">
        <v>0</v>
      </c>
      <c r="I21" s="34"/>
      <c r="J21" s="26">
        <v>-1461320151</v>
      </c>
      <c r="L21" s="10">
        <v>-0.15</v>
      </c>
      <c r="N21" s="26">
        <f>'درآمد سود سهام'!S20</f>
        <v>2193350156</v>
      </c>
      <c r="O21" s="34"/>
      <c r="P21" s="69">
        <v>-12379533135</v>
      </c>
      <c r="Q21" s="69"/>
      <c r="R21" s="34"/>
      <c r="S21" s="26">
        <v>-2507378112</v>
      </c>
      <c r="T21" s="34"/>
      <c r="U21" s="26">
        <f t="shared" si="0"/>
        <v>-12693561091</v>
      </c>
      <c r="W21" s="10">
        <v>-0.12</v>
      </c>
    </row>
    <row r="22" spans="1:23" ht="21.75" customHeight="1" x14ac:dyDescent="0.2">
      <c r="A22" s="61" t="s">
        <v>34</v>
      </c>
      <c r="B22" s="61"/>
      <c r="D22" s="26">
        <v>0</v>
      </c>
      <c r="E22" s="34"/>
      <c r="F22" s="26">
        <v>-682315471</v>
      </c>
      <c r="G22" s="34"/>
      <c r="H22" s="26">
        <v>0</v>
      </c>
      <c r="I22" s="34"/>
      <c r="J22" s="26">
        <v>-682315471</v>
      </c>
      <c r="L22" s="10">
        <v>-7.0000000000000007E-2</v>
      </c>
      <c r="N22" s="26">
        <f>'درآمد سود سهام'!S11</f>
        <v>1146051770</v>
      </c>
      <c r="O22" s="34"/>
      <c r="P22" s="69">
        <v>-1529887440</v>
      </c>
      <c r="Q22" s="69"/>
      <c r="R22" s="34"/>
      <c r="S22" s="26">
        <v>-4518</v>
      </c>
      <c r="T22" s="34"/>
      <c r="U22" s="26">
        <f t="shared" si="0"/>
        <v>-383840188</v>
      </c>
      <c r="W22" s="10">
        <v>0</v>
      </c>
    </row>
    <row r="23" spans="1:23" ht="21.75" customHeight="1" x14ac:dyDescent="0.2">
      <c r="A23" s="61" t="s">
        <v>223</v>
      </c>
      <c r="B23" s="61"/>
      <c r="D23" s="26">
        <v>0</v>
      </c>
      <c r="E23" s="34"/>
      <c r="F23" s="26">
        <v>0</v>
      </c>
      <c r="G23" s="34"/>
      <c r="H23" s="26">
        <v>0</v>
      </c>
      <c r="I23" s="34"/>
      <c r="J23" s="26">
        <v>0</v>
      </c>
      <c r="L23" s="10">
        <v>0</v>
      </c>
      <c r="N23" s="26">
        <f>'درآمد سود سهام'!S22</f>
        <v>1125000000</v>
      </c>
      <c r="O23" s="34"/>
      <c r="P23" s="69">
        <v>0</v>
      </c>
      <c r="Q23" s="69"/>
      <c r="R23" s="34"/>
      <c r="S23" s="26">
        <v>-51721084</v>
      </c>
      <c r="T23" s="34"/>
      <c r="U23" s="26">
        <f>S23+P23+N23</f>
        <v>1073278916</v>
      </c>
      <c r="W23" s="10">
        <v>0.01</v>
      </c>
    </row>
    <row r="24" spans="1:23" ht="21.75" customHeight="1" x14ac:dyDescent="0.2">
      <c r="A24" s="61" t="s">
        <v>69</v>
      </c>
      <c r="B24" s="61"/>
      <c r="D24" s="26">
        <v>0</v>
      </c>
      <c r="E24" s="34"/>
      <c r="F24" s="26">
        <v>-604515844</v>
      </c>
      <c r="G24" s="34"/>
      <c r="H24" s="26">
        <v>0</v>
      </c>
      <c r="I24" s="34"/>
      <c r="J24" s="26">
        <v>-604515844</v>
      </c>
      <c r="L24" s="10">
        <v>-0.06</v>
      </c>
      <c r="N24" s="26">
        <f>'درآمد سود سهام'!S12</f>
        <v>2295552170</v>
      </c>
      <c r="O24" s="34"/>
      <c r="P24" s="69">
        <v>-1297164105</v>
      </c>
      <c r="Q24" s="69"/>
      <c r="R24" s="34"/>
      <c r="S24" s="26">
        <v>-2395</v>
      </c>
      <c r="T24" s="34"/>
      <c r="U24" s="26">
        <f t="shared" si="0"/>
        <v>998385670</v>
      </c>
      <c r="W24" s="10">
        <v>0.01</v>
      </c>
    </row>
    <row r="25" spans="1:23" ht="21.75" customHeight="1" x14ac:dyDescent="0.2">
      <c r="A25" s="61" t="s">
        <v>66</v>
      </c>
      <c r="B25" s="61"/>
      <c r="D25" s="26">
        <v>0</v>
      </c>
      <c r="E25" s="34"/>
      <c r="F25" s="26">
        <v>-904156357</v>
      </c>
      <c r="G25" s="34"/>
      <c r="H25" s="26">
        <v>0</v>
      </c>
      <c r="I25" s="34"/>
      <c r="J25" s="26">
        <v>-904156357</v>
      </c>
      <c r="L25" s="10">
        <v>-0.09</v>
      </c>
      <c r="N25" s="26">
        <v>0</v>
      </c>
      <c r="O25" s="34"/>
      <c r="P25" s="69">
        <v>-4931754977</v>
      </c>
      <c r="Q25" s="69"/>
      <c r="R25" s="34"/>
      <c r="S25" s="26">
        <v>-1099</v>
      </c>
      <c r="T25" s="34"/>
      <c r="U25" s="26">
        <f t="shared" si="0"/>
        <v>-4931756076</v>
      </c>
      <c r="W25" s="10">
        <v>-0.05</v>
      </c>
    </row>
    <row r="26" spans="1:23" ht="21.75" customHeight="1" x14ac:dyDescent="0.2">
      <c r="A26" s="61" t="s">
        <v>45</v>
      </c>
      <c r="B26" s="61"/>
      <c r="D26" s="26">
        <v>6600000000</v>
      </c>
      <c r="E26" s="34"/>
      <c r="F26" s="26">
        <v>-6199702960</v>
      </c>
      <c r="G26" s="34"/>
      <c r="H26" s="26">
        <v>0</v>
      </c>
      <c r="I26" s="34"/>
      <c r="J26" s="26">
        <v>400297040</v>
      </c>
      <c r="L26" s="10">
        <v>0.04</v>
      </c>
      <c r="N26" s="26">
        <f>'درآمد سود سهام'!S9</f>
        <v>6600000000</v>
      </c>
      <c r="O26" s="34"/>
      <c r="P26" s="69">
        <v>9353864403</v>
      </c>
      <c r="Q26" s="69"/>
      <c r="R26" s="34"/>
      <c r="S26" s="26">
        <v>0</v>
      </c>
      <c r="T26" s="34"/>
      <c r="U26" s="26">
        <f t="shared" si="0"/>
        <v>15953864403</v>
      </c>
      <c r="W26" s="10">
        <v>0.15</v>
      </c>
    </row>
    <row r="27" spans="1:23" ht="21.75" customHeight="1" x14ac:dyDescent="0.2">
      <c r="A27" s="61" t="s">
        <v>20</v>
      </c>
      <c r="B27" s="61"/>
      <c r="D27" s="26">
        <v>0</v>
      </c>
      <c r="E27" s="34"/>
      <c r="F27" s="26">
        <v>-1649165795</v>
      </c>
      <c r="G27" s="34"/>
      <c r="H27" s="26">
        <v>0</v>
      </c>
      <c r="I27" s="34"/>
      <c r="J27" s="26">
        <v>-1649165795</v>
      </c>
      <c r="L27" s="10">
        <v>-0.16</v>
      </c>
      <c r="N27" s="26">
        <f>'درآمد سود سهام'!S15</f>
        <v>2295000000</v>
      </c>
      <c r="O27" s="34"/>
      <c r="P27" s="69">
        <v>-18469466511</v>
      </c>
      <c r="Q27" s="69"/>
      <c r="R27" s="34"/>
      <c r="S27" s="26">
        <v>0</v>
      </c>
      <c r="T27" s="34"/>
      <c r="U27" s="26">
        <f t="shared" si="0"/>
        <v>-16174466511</v>
      </c>
      <c r="W27" s="10">
        <v>-0.16</v>
      </c>
    </row>
    <row r="28" spans="1:23" ht="21.75" customHeight="1" x14ac:dyDescent="0.2">
      <c r="A28" s="61" t="s">
        <v>46</v>
      </c>
      <c r="B28" s="61"/>
      <c r="D28" s="26">
        <v>0</v>
      </c>
      <c r="E28" s="34"/>
      <c r="F28" s="26">
        <v>-260432384</v>
      </c>
      <c r="G28" s="34"/>
      <c r="H28" s="26">
        <v>0</v>
      </c>
      <c r="I28" s="34"/>
      <c r="J28" s="26">
        <v>-260432384</v>
      </c>
      <c r="L28" s="10">
        <v>-0.03</v>
      </c>
      <c r="N28" s="26">
        <f>'درآمد سود سهام'!S17</f>
        <v>1884409170</v>
      </c>
      <c r="O28" s="34"/>
      <c r="P28" s="69">
        <v>-1467411901</v>
      </c>
      <c r="Q28" s="69"/>
      <c r="R28" s="34"/>
      <c r="S28" s="26">
        <v>0</v>
      </c>
      <c r="T28" s="34"/>
      <c r="U28" s="26">
        <f t="shared" si="0"/>
        <v>416997269</v>
      </c>
      <c r="W28" s="10">
        <v>0</v>
      </c>
    </row>
    <row r="29" spans="1:23" ht="21.75" customHeight="1" x14ac:dyDescent="0.2">
      <c r="A29" s="61" t="s">
        <v>33</v>
      </c>
      <c r="B29" s="61"/>
      <c r="D29" s="26">
        <v>0</v>
      </c>
      <c r="E29" s="34"/>
      <c r="F29" s="26">
        <v>-4995832795</v>
      </c>
      <c r="G29" s="34"/>
      <c r="H29" s="26">
        <v>0</v>
      </c>
      <c r="I29" s="34"/>
      <c r="J29" s="26">
        <v>-4995832795</v>
      </c>
      <c r="L29" s="10">
        <v>-0.5</v>
      </c>
      <c r="N29" s="26">
        <f>'درآمد سود سهام'!S18</f>
        <v>104871810396</v>
      </c>
      <c r="O29" s="34"/>
      <c r="P29" s="69">
        <v>-19073268232</v>
      </c>
      <c r="Q29" s="69"/>
      <c r="R29" s="34"/>
      <c r="S29" s="26">
        <v>0</v>
      </c>
      <c r="T29" s="34"/>
      <c r="U29" s="26">
        <f>S29+P29+N29</f>
        <v>85798542164</v>
      </c>
      <c r="W29" s="10">
        <v>0.83</v>
      </c>
    </row>
    <row r="30" spans="1:23" ht="21.75" customHeight="1" x14ac:dyDescent="0.2">
      <c r="A30" s="61" t="s">
        <v>36</v>
      </c>
      <c r="B30" s="61"/>
      <c r="D30" s="26">
        <v>2054003530</v>
      </c>
      <c r="E30" s="34"/>
      <c r="F30" s="26">
        <v>-2082134715</v>
      </c>
      <c r="G30" s="34"/>
      <c r="H30" s="26">
        <v>0</v>
      </c>
      <c r="I30" s="34"/>
      <c r="J30" s="26">
        <v>-28131185</v>
      </c>
      <c r="L30" s="10">
        <v>0</v>
      </c>
      <c r="N30" s="26">
        <f>'درآمد سود سهام'!S19</f>
        <v>2054003530</v>
      </c>
      <c r="O30" s="34"/>
      <c r="P30" s="69">
        <v>-8727153556</v>
      </c>
      <c r="Q30" s="69"/>
      <c r="R30" s="34"/>
      <c r="S30" s="26">
        <v>0</v>
      </c>
      <c r="T30" s="34"/>
      <c r="U30" s="26">
        <f t="shared" si="0"/>
        <v>-6673150026</v>
      </c>
      <c r="W30" s="10">
        <v>-0.06</v>
      </c>
    </row>
    <row r="31" spans="1:23" ht="21.75" customHeight="1" x14ac:dyDescent="0.2">
      <c r="A31" s="61" t="s">
        <v>68</v>
      </c>
      <c r="B31" s="61"/>
      <c r="D31" s="26">
        <v>0</v>
      </c>
      <c r="E31" s="34"/>
      <c r="F31" s="26">
        <v>-489438277</v>
      </c>
      <c r="G31" s="34"/>
      <c r="H31" s="26">
        <v>0</v>
      </c>
      <c r="I31" s="34"/>
      <c r="J31" s="26">
        <v>-489438277</v>
      </c>
      <c r="L31" s="10">
        <v>-0.05</v>
      </c>
      <c r="N31" s="26">
        <f>'درآمد سود سهام'!S21</f>
        <v>1747740150</v>
      </c>
      <c r="O31" s="34"/>
      <c r="P31" s="69">
        <v>-460814721</v>
      </c>
      <c r="Q31" s="69"/>
      <c r="R31" s="34"/>
      <c r="S31" s="26">
        <v>0</v>
      </c>
      <c r="T31" s="34"/>
      <c r="U31" s="26">
        <f t="shared" si="0"/>
        <v>1286925429</v>
      </c>
      <c r="W31" s="10">
        <v>0.01</v>
      </c>
    </row>
    <row r="32" spans="1:23" ht="21.75" customHeight="1" x14ac:dyDescent="0.2">
      <c r="A32" s="61" t="s">
        <v>48</v>
      </c>
      <c r="B32" s="61"/>
      <c r="D32" s="26">
        <v>0</v>
      </c>
      <c r="E32" s="34"/>
      <c r="F32" s="26">
        <v>0</v>
      </c>
      <c r="G32" s="34"/>
      <c r="H32" s="26">
        <v>0</v>
      </c>
      <c r="I32" s="34"/>
      <c r="J32" s="26">
        <v>0</v>
      </c>
      <c r="L32" s="10">
        <v>0</v>
      </c>
      <c r="N32" s="26">
        <v>0</v>
      </c>
      <c r="O32" s="34"/>
      <c r="P32" s="69">
        <v>-7742</v>
      </c>
      <c r="Q32" s="69"/>
      <c r="R32" s="34"/>
      <c r="S32" s="26">
        <v>0</v>
      </c>
      <c r="T32" s="34"/>
      <c r="U32" s="26">
        <f t="shared" si="0"/>
        <v>-7742</v>
      </c>
      <c r="W32" s="10">
        <v>0</v>
      </c>
    </row>
    <row r="33" spans="1:23" ht="21.75" customHeight="1" x14ac:dyDescent="0.2">
      <c r="A33" s="61" t="s">
        <v>27</v>
      </c>
      <c r="B33" s="61"/>
      <c r="D33" s="26">
        <v>0</v>
      </c>
      <c r="E33" s="34"/>
      <c r="F33" s="26">
        <v>-153220478</v>
      </c>
      <c r="G33" s="34"/>
      <c r="H33" s="26">
        <v>0</v>
      </c>
      <c r="I33" s="34"/>
      <c r="J33" s="26">
        <v>-153220478</v>
      </c>
      <c r="L33" s="10">
        <v>-0.02</v>
      </c>
      <c r="N33" s="26">
        <v>0</v>
      </c>
      <c r="O33" s="34"/>
      <c r="P33" s="69">
        <v>-443288971</v>
      </c>
      <c r="Q33" s="69"/>
      <c r="R33" s="34"/>
      <c r="S33" s="26">
        <v>0</v>
      </c>
      <c r="T33" s="34"/>
      <c r="U33" s="26">
        <f t="shared" si="0"/>
        <v>-443288971</v>
      </c>
      <c r="W33" s="10">
        <v>0</v>
      </c>
    </row>
    <row r="34" spans="1:23" ht="21.75" customHeight="1" x14ac:dyDescent="0.2">
      <c r="A34" s="61" t="s">
        <v>25</v>
      </c>
      <c r="B34" s="61"/>
      <c r="D34" s="26">
        <v>0</v>
      </c>
      <c r="E34" s="34"/>
      <c r="F34" s="26">
        <v>-4834339440</v>
      </c>
      <c r="G34" s="34"/>
      <c r="H34" s="26">
        <v>0</v>
      </c>
      <c r="I34" s="34"/>
      <c r="J34" s="26">
        <v>-4834339440</v>
      </c>
      <c r="L34" s="10">
        <v>-0.48</v>
      </c>
      <c r="N34" s="26">
        <v>0</v>
      </c>
      <c r="O34" s="34"/>
      <c r="P34" s="69">
        <v>-14798963864</v>
      </c>
      <c r="Q34" s="69"/>
      <c r="R34" s="34"/>
      <c r="S34" s="26">
        <v>0</v>
      </c>
      <c r="T34" s="34"/>
      <c r="U34" s="26">
        <f t="shared" si="0"/>
        <v>-14798963864</v>
      </c>
      <c r="W34" s="10">
        <v>-0.14000000000000001</v>
      </c>
    </row>
    <row r="35" spans="1:23" ht="21.75" customHeight="1" x14ac:dyDescent="0.2">
      <c r="A35" s="61" t="s">
        <v>59</v>
      </c>
      <c r="B35" s="61"/>
      <c r="D35" s="26">
        <v>0</v>
      </c>
      <c r="E35" s="34"/>
      <c r="F35" s="26">
        <v>0</v>
      </c>
      <c r="G35" s="34"/>
      <c r="H35" s="26">
        <v>0</v>
      </c>
      <c r="I35" s="34"/>
      <c r="J35" s="26">
        <v>0</v>
      </c>
      <c r="L35" s="10">
        <v>0</v>
      </c>
      <c r="N35" s="26">
        <v>0</v>
      </c>
      <c r="O35" s="34"/>
      <c r="P35" s="69">
        <v>-7689</v>
      </c>
      <c r="Q35" s="69"/>
      <c r="R35" s="34"/>
      <c r="S35" s="26">
        <v>0</v>
      </c>
      <c r="T35" s="34"/>
      <c r="U35" s="26">
        <f t="shared" si="0"/>
        <v>-7689</v>
      </c>
      <c r="W35" s="10">
        <v>0</v>
      </c>
    </row>
    <row r="36" spans="1:23" ht="21.75" customHeight="1" x14ac:dyDescent="0.2">
      <c r="A36" s="61" t="s">
        <v>65</v>
      </c>
      <c r="B36" s="61"/>
      <c r="D36" s="26">
        <v>0</v>
      </c>
      <c r="E36" s="34"/>
      <c r="F36" s="26">
        <v>9913223697</v>
      </c>
      <c r="G36" s="34"/>
      <c r="H36" s="26">
        <v>0</v>
      </c>
      <c r="I36" s="34"/>
      <c r="J36" s="26">
        <v>9913223697</v>
      </c>
      <c r="L36" s="10">
        <v>0.99</v>
      </c>
      <c r="N36" s="26">
        <v>0</v>
      </c>
      <c r="O36" s="34"/>
      <c r="P36" s="69">
        <v>38936321164</v>
      </c>
      <c r="Q36" s="69"/>
      <c r="R36" s="34"/>
      <c r="S36" s="26">
        <v>0</v>
      </c>
      <c r="T36" s="34"/>
      <c r="U36" s="26">
        <f t="shared" si="0"/>
        <v>38936321164</v>
      </c>
      <c r="W36" s="10">
        <v>0.37</v>
      </c>
    </row>
    <row r="37" spans="1:23" ht="21.75" customHeight="1" x14ac:dyDescent="0.2">
      <c r="A37" s="61" t="s">
        <v>51</v>
      </c>
      <c r="B37" s="61"/>
      <c r="D37" s="26">
        <v>0</v>
      </c>
      <c r="E37" s="34"/>
      <c r="F37" s="26">
        <v>0</v>
      </c>
      <c r="G37" s="34"/>
      <c r="H37" s="26">
        <v>0</v>
      </c>
      <c r="I37" s="34"/>
      <c r="J37" s="26">
        <v>0</v>
      </c>
      <c r="L37" s="10">
        <v>0</v>
      </c>
      <c r="N37" s="26">
        <v>0</v>
      </c>
      <c r="O37" s="34"/>
      <c r="P37" s="69">
        <v>-20968</v>
      </c>
      <c r="Q37" s="69"/>
      <c r="R37" s="34"/>
      <c r="S37" s="26">
        <v>0</v>
      </c>
      <c r="T37" s="34"/>
      <c r="U37" s="26">
        <f t="shared" si="0"/>
        <v>-20968</v>
      </c>
      <c r="W37" s="10">
        <v>0</v>
      </c>
    </row>
    <row r="38" spans="1:23" ht="21.75" customHeight="1" x14ac:dyDescent="0.2">
      <c r="A38" s="61" t="s">
        <v>44</v>
      </c>
      <c r="B38" s="61"/>
      <c r="D38" s="26">
        <v>0</v>
      </c>
      <c r="E38" s="34"/>
      <c r="F38" s="26">
        <v>-235763352</v>
      </c>
      <c r="G38" s="34"/>
      <c r="H38" s="26">
        <v>0</v>
      </c>
      <c r="I38" s="34"/>
      <c r="J38" s="26">
        <v>-235763352</v>
      </c>
      <c r="L38" s="10">
        <v>-0.02</v>
      </c>
      <c r="N38" s="26">
        <v>0</v>
      </c>
      <c r="O38" s="34"/>
      <c r="P38" s="69">
        <v>8541001064</v>
      </c>
      <c r="Q38" s="69"/>
      <c r="R38" s="34"/>
      <c r="S38" s="26">
        <v>0</v>
      </c>
      <c r="T38" s="34"/>
      <c r="U38" s="26">
        <f>S38+P38+N38</f>
        <v>8541001064</v>
      </c>
      <c r="W38" s="10">
        <v>0.08</v>
      </c>
    </row>
    <row r="39" spans="1:23" ht="21.75" customHeight="1" x14ac:dyDescent="0.2">
      <c r="A39" s="61" t="s">
        <v>30</v>
      </c>
      <c r="B39" s="61"/>
      <c r="D39" s="26">
        <v>0</v>
      </c>
      <c r="E39" s="34"/>
      <c r="F39" s="26">
        <v>-223929638</v>
      </c>
      <c r="G39" s="34"/>
      <c r="H39" s="26">
        <v>0</v>
      </c>
      <c r="I39" s="34"/>
      <c r="J39" s="26">
        <v>-223929638</v>
      </c>
      <c r="L39" s="10">
        <v>-0.02</v>
      </c>
      <c r="N39" s="26">
        <v>0</v>
      </c>
      <c r="O39" s="34"/>
      <c r="P39" s="69">
        <v>-2402270198</v>
      </c>
      <c r="Q39" s="69"/>
      <c r="R39" s="34"/>
      <c r="S39" s="26">
        <v>0</v>
      </c>
      <c r="T39" s="34"/>
      <c r="U39" s="26">
        <f t="shared" si="0"/>
        <v>-2402270198</v>
      </c>
      <c r="W39" s="10">
        <v>-0.02</v>
      </c>
    </row>
    <row r="40" spans="1:23" ht="21.75" customHeight="1" x14ac:dyDescent="0.2">
      <c r="A40" s="61" t="s">
        <v>31</v>
      </c>
      <c r="B40" s="61"/>
      <c r="D40" s="26">
        <v>0</v>
      </c>
      <c r="E40" s="34"/>
      <c r="F40" s="26">
        <v>386985299</v>
      </c>
      <c r="G40" s="34"/>
      <c r="H40" s="26">
        <v>0</v>
      </c>
      <c r="I40" s="34"/>
      <c r="J40" s="26">
        <v>386985299</v>
      </c>
      <c r="L40" s="10">
        <v>0.04</v>
      </c>
      <c r="N40" s="26">
        <v>0</v>
      </c>
      <c r="O40" s="34"/>
      <c r="P40" s="69">
        <v>14256022798</v>
      </c>
      <c r="Q40" s="69"/>
      <c r="R40" s="34"/>
      <c r="S40" s="26">
        <v>0</v>
      </c>
      <c r="T40" s="34"/>
      <c r="U40" s="26">
        <f t="shared" si="0"/>
        <v>14256022798</v>
      </c>
      <c r="W40" s="10">
        <v>0.14000000000000001</v>
      </c>
    </row>
    <row r="41" spans="1:23" ht="21.75" customHeight="1" x14ac:dyDescent="0.2">
      <c r="A41" s="61" t="s">
        <v>40</v>
      </c>
      <c r="B41" s="61"/>
      <c r="D41" s="26">
        <v>0</v>
      </c>
      <c r="E41" s="34"/>
      <c r="F41" s="26">
        <v>0</v>
      </c>
      <c r="G41" s="34"/>
      <c r="H41" s="26">
        <v>0</v>
      </c>
      <c r="I41" s="34"/>
      <c r="J41" s="26">
        <v>0</v>
      </c>
      <c r="L41" s="10">
        <v>0</v>
      </c>
      <c r="N41" s="26">
        <v>0</v>
      </c>
      <c r="O41" s="34"/>
      <c r="P41" s="69">
        <v>-16411</v>
      </c>
      <c r="Q41" s="69"/>
      <c r="R41" s="34"/>
      <c r="S41" s="26">
        <v>0</v>
      </c>
      <c r="T41" s="34"/>
      <c r="U41" s="26">
        <f t="shared" si="0"/>
        <v>-16411</v>
      </c>
      <c r="W41" s="10">
        <v>0</v>
      </c>
    </row>
    <row r="42" spans="1:23" ht="21.75" customHeight="1" x14ac:dyDescent="0.2">
      <c r="A42" s="61" t="s">
        <v>35</v>
      </c>
      <c r="B42" s="61"/>
      <c r="D42" s="26">
        <v>0</v>
      </c>
      <c r="E42" s="34"/>
      <c r="F42" s="26">
        <v>-4811986067</v>
      </c>
      <c r="G42" s="34"/>
      <c r="H42" s="26">
        <v>0</v>
      </c>
      <c r="I42" s="34"/>
      <c r="J42" s="26">
        <v>-4811986067</v>
      </c>
      <c r="L42" s="10">
        <v>-0.48</v>
      </c>
      <c r="N42" s="26">
        <v>0</v>
      </c>
      <c r="O42" s="34"/>
      <c r="P42" s="69">
        <v>-118012675426</v>
      </c>
      <c r="Q42" s="69"/>
      <c r="R42" s="34"/>
      <c r="S42" s="26">
        <v>0</v>
      </c>
      <c r="T42" s="34"/>
      <c r="U42" s="26">
        <f t="shared" si="0"/>
        <v>-118012675426</v>
      </c>
      <c r="W42" s="10">
        <v>-1.1399999999999999</v>
      </c>
    </row>
    <row r="43" spans="1:23" ht="21.75" customHeight="1" x14ac:dyDescent="0.2">
      <c r="A43" s="61" t="s">
        <v>47</v>
      </c>
      <c r="B43" s="61"/>
      <c r="D43" s="26">
        <v>0</v>
      </c>
      <c r="E43" s="34"/>
      <c r="F43" s="26">
        <v>0</v>
      </c>
      <c r="G43" s="34"/>
      <c r="H43" s="26">
        <v>0</v>
      </c>
      <c r="I43" s="34"/>
      <c r="J43" s="26">
        <v>0</v>
      </c>
      <c r="L43" s="10">
        <v>0</v>
      </c>
      <c r="N43" s="26">
        <v>0</v>
      </c>
      <c r="O43" s="34"/>
      <c r="P43" s="69">
        <v>-7671</v>
      </c>
      <c r="Q43" s="69"/>
      <c r="R43" s="34"/>
      <c r="S43" s="26">
        <v>0</v>
      </c>
      <c r="T43" s="34"/>
      <c r="U43" s="26">
        <f t="shared" si="0"/>
        <v>-7671</v>
      </c>
      <c r="W43" s="10">
        <v>0</v>
      </c>
    </row>
    <row r="44" spans="1:23" ht="21.75" customHeight="1" x14ac:dyDescent="0.2">
      <c r="A44" s="61" t="s">
        <v>19</v>
      </c>
      <c r="B44" s="61"/>
      <c r="D44" s="26">
        <v>0</v>
      </c>
      <c r="E44" s="34"/>
      <c r="F44" s="26">
        <v>-521884405</v>
      </c>
      <c r="G44" s="34"/>
      <c r="H44" s="26">
        <v>0</v>
      </c>
      <c r="I44" s="34"/>
      <c r="J44" s="26">
        <v>-521884405</v>
      </c>
      <c r="L44" s="10">
        <v>-0.05</v>
      </c>
      <c r="N44" s="26">
        <v>0</v>
      </c>
      <c r="O44" s="34"/>
      <c r="P44" s="69">
        <v>-154456393</v>
      </c>
      <c r="Q44" s="69"/>
      <c r="R44" s="34"/>
      <c r="S44" s="26">
        <v>0</v>
      </c>
      <c r="T44" s="34"/>
      <c r="U44" s="26">
        <f t="shared" si="0"/>
        <v>-154456393</v>
      </c>
      <c r="W44" s="10">
        <v>0</v>
      </c>
    </row>
    <row r="45" spans="1:23" ht="21.75" customHeight="1" x14ac:dyDescent="0.2">
      <c r="A45" s="61" t="s">
        <v>42</v>
      </c>
      <c r="B45" s="61"/>
      <c r="D45" s="26">
        <v>0</v>
      </c>
      <c r="E45" s="34"/>
      <c r="F45" s="26">
        <v>0</v>
      </c>
      <c r="G45" s="34"/>
      <c r="H45" s="26">
        <v>0</v>
      </c>
      <c r="I45" s="34"/>
      <c r="J45" s="26">
        <v>0</v>
      </c>
      <c r="L45" s="10">
        <v>0</v>
      </c>
      <c r="N45" s="26">
        <v>0</v>
      </c>
      <c r="O45" s="34"/>
      <c r="P45" s="69">
        <v>-7689</v>
      </c>
      <c r="Q45" s="69"/>
      <c r="R45" s="34"/>
      <c r="S45" s="26">
        <v>0</v>
      </c>
      <c r="T45" s="34"/>
      <c r="U45" s="26">
        <f t="shared" si="0"/>
        <v>-7689</v>
      </c>
      <c r="W45" s="10">
        <v>0</v>
      </c>
    </row>
    <row r="46" spans="1:23" ht="21.75" customHeight="1" x14ac:dyDescent="0.2">
      <c r="A46" s="61" t="s">
        <v>61</v>
      </c>
      <c r="B46" s="61"/>
      <c r="D46" s="26">
        <v>0</v>
      </c>
      <c r="E46" s="34"/>
      <c r="F46" s="26">
        <v>0</v>
      </c>
      <c r="G46" s="34"/>
      <c r="H46" s="26">
        <v>0</v>
      </c>
      <c r="I46" s="34"/>
      <c r="J46" s="26">
        <v>0</v>
      </c>
      <c r="L46" s="10">
        <v>0</v>
      </c>
      <c r="N46" s="26">
        <v>0</v>
      </c>
      <c r="O46" s="34"/>
      <c r="P46" s="69">
        <v>-7725</v>
      </c>
      <c r="Q46" s="69"/>
      <c r="R46" s="34"/>
      <c r="S46" s="26">
        <v>0</v>
      </c>
      <c r="T46" s="34"/>
      <c r="U46" s="26">
        <f>S46+P46+N46</f>
        <v>-7725</v>
      </c>
      <c r="W46" s="10">
        <v>0</v>
      </c>
    </row>
    <row r="47" spans="1:23" ht="21.75" customHeight="1" x14ac:dyDescent="0.2">
      <c r="A47" s="61" t="s">
        <v>67</v>
      </c>
      <c r="B47" s="61"/>
      <c r="D47" s="26">
        <v>0</v>
      </c>
      <c r="E47" s="34"/>
      <c r="F47" s="26">
        <v>-922811100</v>
      </c>
      <c r="G47" s="34"/>
      <c r="H47" s="26">
        <v>0</v>
      </c>
      <c r="I47" s="34"/>
      <c r="J47" s="26">
        <v>-922811100</v>
      </c>
      <c r="L47" s="10">
        <v>-0.09</v>
      </c>
      <c r="N47" s="26">
        <v>0</v>
      </c>
      <c r="O47" s="34"/>
      <c r="P47" s="69">
        <v>1043972355</v>
      </c>
      <c r="Q47" s="69"/>
      <c r="R47" s="34"/>
      <c r="S47" s="26">
        <v>0</v>
      </c>
      <c r="T47" s="34"/>
      <c r="U47" s="26">
        <f t="shared" si="0"/>
        <v>1043972355</v>
      </c>
      <c r="W47" s="10">
        <v>0.01</v>
      </c>
    </row>
    <row r="48" spans="1:23" ht="21.75" customHeight="1" x14ac:dyDescent="0.2">
      <c r="A48" s="61" t="s">
        <v>63</v>
      </c>
      <c r="B48" s="61"/>
      <c r="D48" s="26">
        <v>0</v>
      </c>
      <c r="E48" s="34"/>
      <c r="F48" s="26">
        <v>-724935691</v>
      </c>
      <c r="G48" s="34"/>
      <c r="H48" s="26">
        <v>0</v>
      </c>
      <c r="I48" s="34"/>
      <c r="J48" s="26">
        <v>-724935691</v>
      </c>
      <c r="L48" s="10">
        <v>-7.0000000000000007E-2</v>
      </c>
      <c r="N48" s="26">
        <v>0</v>
      </c>
      <c r="O48" s="34"/>
      <c r="P48" s="69">
        <v>-4540222122</v>
      </c>
      <c r="Q48" s="69"/>
      <c r="R48" s="34"/>
      <c r="S48" s="26">
        <v>0</v>
      </c>
      <c r="T48" s="34"/>
      <c r="U48" s="26">
        <f t="shared" si="0"/>
        <v>-4540222122</v>
      </c>
      <c r="W48" s="10">
        <v>-0.04</v>
      </c>
    </row>
    <row r="49" spans="1:23" ht="21.75" customHeight="1" x14ac:dyDescent="0.2">
      <c r="A49" s="61" t="s">
        <v>41</v>
      </c>
      <c r="B49" s="61"/>
      <c r="D49" s="26">
        <v>0</v>
      </c>
      <c r="E49" s="34"/>
      <c r="F49" s="26">
        <v>0</v>
      </c>
      <c r="G49" s="34"/>
      <c r="H49" s="26">
        <v>0</v>
      </c>
      <c r="I49" s="34"/>
      <c r="J49" s="26">
        <v>0</v>
      </c>
      <c r="L49" s="10">
        <v>0</v>
      </c>
      <c r="N49" s="26">
        <v>0</v>
      </c>
      <c r="O49" s="34"/>
      <c r="P49" s="69">
        <v>-7654</v>
      </c>
      <c r="Q49" s="69"/>
      <c r="R49" s="34"/>
      <c r="S49" s="26">
        <v>0</v>
      </c>
      <c r="T49" s="34"/>
      <c r="U49" s="26">
        <f t="shared" si="0"/>
        <v>-7654</v>
      </c>
      <c r="W49" s="10">
        <v>0</v>
      </c>
    </row>
    <row r="50" spans="1:23" ht="21.75" customHeight="1" x14ac:dyDescent="0.2">
      <c r="A50" s="61" t="s">
        <v>26</v>
      </c>
      <c r="B50" s="61"/>
      <c r="D50" s="26">
        <v>0</v>
      </c>
      <c r="E50" s="34"/>
      <c r="F50" s="26">
        <v>-418009264</v>
      </c>
      <c r="G50" s="34"/>
      <c r="H50" s="26">
        <v>0</v>
      </c>
      <c r="I50" s="34"/>
      <c r="J50" s="26">
        <v>-418009264</v>
      </c>
      <c r="L50" s="10">
        <v>-0.04</v>
      </c>
      <c r="N50" s="26">
        <v>0</v>
      </c>
      <c r="O50" s="34"/>
      <c r="P50" s="69">
        <v>-1029983627</v>
      </c>
      <c r="Q50" s="69"/>
      <c r="R50" s="34"/>
      <c r="S50" s="26">
        <v>0</v>
      </c>
      <c r="T50" s="34"/>
      <c r="U50" s="26">
        <f t="shared" si="0"/>
        <v>-1029983627</v>
      </c>
      <c r="W50" s="10">
        <v>-0.01</v>
      </c>
    </row>
    <row r="51" spans="1:23" ht="21.75" customHeight="1" x14ac:dyDescent="0.2">
      <c r="A51" s="61" t="s">
        <v>37</v>
      </c>
      <c r="B51" s="61"/>
      <c r="D51" s="26">
        <v>0</v>
      </c>
      <c r="E51" s="34"/>
      <c r="F51" s="26">
        <v>-1007154050</v>
      </c>
      <c r="G51" s="34"/>
      <c r="H51" s="26">
        <v>0</v>
      </c>
      <c r="I51" s="34"/>
      <c r="J51" s="26">
        <v>-1007154050</v>
      </c>
      <c r="L51" s="10">
        <v>-0.1</v>
      </c>
      <c r="N51" s="26">
        <v>0</v>
      </c>
      <c r="O51" s="34"/>
      <c r="P51" s="69">
        <v>-12882871617</v>
      </c>
      <c r="Q51" s="69"/>
      <c r="R51" s="34"/>
      <c r="S51" s="26">
        <v>0</v>
      </c>
      <c r="T51" s="34"/>
      <c r="U51" s="26">
        <f t="shared" si="0"/>
        <v>-12882871617</v>
      </c>
      <c r="W51" s="10">
        <v>-0.12</v>
      </c>
    </row>
    <row r="52" spans="1:23" ht="21.75" customHeight="1" x14ac:dyDescent="0.2">
      <c r="A52" s="61" t="s">
        <v>52</v>
      </c>
      <c r="B52" s="61"/>
      <c r="D52" s="26">
        <v>0</v>
      </c>
      <c r="E52" s="34"/>
      <c r="F52" s="26">
        <v>0</v>
      </c>
      <c r="G52" s="34"/>
      <c r="H52" s="26">
        <v>0</v>
      </c>
      <c r="I52" s="34"/>
      <c r="J52" s="26">
        <v>0</v>
      </c>
      <c r="L52" s="10">
        <v>0</v>
      </c>
      <c r="N52" s="26">
        <v>0</v>
      </c>
      <c r="O52" s="34"/>
      <c r="P52" s="69">
        <v>-35403</v>
      </c>
      <c r="Q52" s="69"/>
      <c r="R52" s="34"/>
      <c r="S52" s="26">
        <v>0</v>
      </c>
      <c r="T52" s="34"/>
      <c r="U52" s="26">
        <f t="shared" si="0"/>
        <v>-35403</v>
      </c>
      <c r="W52" s="10">
        <v>0</v>
      </c>
    </row>
    <row r="53" spans="1:23" ht="21.75" customHeight="1" x14ac:dyDescent="0.2">
      <c r="A53" s="61" t="s">
        <v>71</v>
      </c>
      <c r="B53" s="61"/>
      <c r="D53" s="26">
        <v>0</v>
      </c>
      <c r="E53" s="34"/>
      <c r="F53" s="26">
        <v>1320325816</v>
      </c>
      <c r="G53" s="34"/>
      <c r="H53" s="26">
        <v>0</v>
      </c>
      <c r="I53" s="34"/>
      <c r="J53" s="26">
        <v>1320325816</v>
      </c>
      <c r="L53" s="10">
        <v>0.13</v>
      </c>
      <c r="N53" s="26">
        <v>0</v>
      </c>
      <c r="O53" s="34"/>
      <c r="P53" s="69">
        <v>1320325816</v>
      </c>
      <c r="Q53" s="69"/>
      <c r="R53" s="34"/>
      <c r="S53" s="26">
        <v>0</v>
      </c>
      <c r="T53" s="34"/>
      <c r="U53" s="26">
        <f t="shared" si="0"/>
        <v>1320325816</v>
      </c>
      <c r="W53" s="10">
        <v>0.01</v>
      </c>
    </row>
    <row r="54" spans="1:23" ht="21.75" customHeight="1" x14ac:dyDescent="0.2">
      <c r="A54" s="61" t="s">
        <v>43</v>
      </c>
      <c r="B54" s="61"/>
      <c r="D54" s="26">
        <v>0</v>
      </c>
      <c r="E54" s="34"/>
      <c r="F54" s="26">
        <v>0</v>
      </c>
      <c r="G54" s="34"/>
      <c r="H54" s="26">
        <v>0</v>
      </c>
      <c r="I54" s="34"/>
      <c r="J54" s="26">
        <v>0</v>
      </c>
      <c r="L54" s="10">
        <v>0</v>
      </c>
      <c r="N54" s="26">
        <v>0</v>
      </c>
      <c r="O54" s="34"/>
      <c r="P54" s="69">
        <v>-19580</v>
      </c>
      <c r="Q54" s="69"/>
      <c r="R54" s="34"/>
      <c r="S54" s="26">
        <v>0</v>
      </c>
      <c r="T54" s="34"/>
      <c r="U54" s="26">
        <f>S54+P54+N54</f>
        <v>-19580</v>
      </c>
      <c r="W54" s="10">
        <v>0</v>
      </c>
    </row>
    <row r="55" spans="1:23" ht="21.75" customHeight="1" x14ac:dyDescent="0.2">
      <c r="A55" s="61" t="s">
        <v>58</v>
      </c>
      <c r="B55" s="61"/>
      <c r="D55" s="26">
        <v>0</v>
      </c>
      <c r="E55" s="34"/>
      <c r="F55" s="26">
        <v>0</v>
      </c>
      <c r="G55" s="34"/>
      <c r="H55" s="26">
        <v>0</v>
      </c>
      <c r="I55" s="34"/>
      <c r="J55" s="26">
        <v>0</v>
      </c>
      <c r="L55" s="10">
        <v>0</v>
      </c>
      <c r="N55" s="26">
        <v>0</v>
      </c>
      <c r="O55" s="34"/>
      <c r="P55" s="69">
        <v>-22534</v>
      </c>
      <c r="Q55" s="69"/>
      <c r="R55" s="34"/>
      <c r="S55" s="26">
        <v>0</v>
      </c>
      <c r="T55" s="34"/>
      <c r="U55" s="26">
        <f t="shared" si="0"/>
        <v>-22534</v>
      </c>
      <c r="W55" s="10">
        <v>0</v>
      </c>
    </row>
    <row r="56" spans="1:23" ht="21.75" customHeight="1" x14ac:dyDescent="0.2">
      <c r="A56" s="61" t="s">
        <v>28</v>
      </c>
      <c r="B56" s="61"/>
      <c r="D56" s="26">
        <v>0</v>
      </c>
      <c r="E56" s="34"/>
      <c r="F56" s="26">
        <v>-1169127068</v>
      </c>
      <c r="G56" s="34"/>
      <c r="H56" s="26">
        <v>0</v>
      </c>
      <c r="I56" s="34"/>
      <c r="J56" s="26">
        <v>-1169127068</v>
      </c>
      <c r="L56" s="10">
        <v>-0.12</v>
      </c>
      <c r="N56" s="26">
        <v>0</v>
      </c>
      <c r="O56" s="34"/>
      <c r="P56" s="69">
        <v>-7776495883</v>
      </c>
      <c r="Q56" s="69"/>
      <c r="R56" s="34"/>
      <c r="S56" s="26">
        <v>0</v>
      </c>
      <c r="T56" s="34"/>
      <c r="U56" s="26">
        <f t="shared" si="0"/>
        <v>-7776495883</v>
      </c>
      <c r="W56" s="10">
        <v>-7.0000000000000007E-2</v>
      </c>
    </row>
    <row r="57" spans="1:23" ht="21.75" customHeight="1" x14ac:dyDescent="0.2">
      <c r="A57" s="61" t="s">
        <v>24</v>
      </c>
      <c r="B57" s="61"/>
      <c r="D57" s="26">
        <v>0</v>
      </c>
      <c r="E57" s="34"/>
      <c r="F57" s="26">
        <v>-759086550</v>
      </c>
      <c r="G57" s="34"/>
      <c r="H57" s="26">
        <v>0</v>
      </c>
      <c r="I57" s="34"/>
      <c r="J57" s="26">
        <v>-759086550</v>
      </c>
      <c r="L57" s="10">
        <v>-0.08</v>
      </c>
      <c r="N57" s="26">
        <v>0</v>
      </c>
      <c r="O57" s="34"/>
      <c r="P57" s="69">
        <v>-3846086501</v>
      </c>
      <c r="Q57" s="69"/>
      <c r="R57" s="34"/>
      <c r="S57" s="26">
        <v>0</v>
      </c>
      <c r="T57" s="34"/>
      <c r="U57" s="26">
        <f t="shared" si="0"/>
        <v>-3846086501</v>
      </c>
      <c r="W57" s="10">
        <v>-0.04</v>
      </c>
    </row>
    <row r="58" spans="1:23" ht="21.75" customHeight="1" x14ac:dyDescent="0.2">
      <c r="A58" s="61" t="s">
        <v>49</v>
      </c>
      <c r="B58" s="61"/>
      <c r="D58" s="26">
        <v>0</v>
      </c>
      <c r="E58" s="34"/>
      <c r="F58" s="26">
        <v>0</v>
      </c>
      <c r="G58" s="34"/>
      <c r="H58" s="26">
        <v>0</v>
      </c>
      <c r="I58" s="34"/>
      <c r="J58" s="26">
        <v>0</v>
      </c>
      <c r="L58" s="10">
        <v>0</v>
      </c>
      <c r="N58" s="26">
        <v>0</v>
      </c>
      <c r="O58" s="34"/>
      <c r="P58" s="69">
        <v>-21644</v>
      </c>
      <c r="Q58" s="69"/>
      <c r="R58" s="34"/>
      <c r="S58" s="26">
        <v>0</v>
      </c>
      <c r="T58" s="34"/>
      <c r="U58" s="26">
        <f t="shared" si="0"/>
        <v>-21644</v>
      </c>
      <c r="W58" s="10">
        <v>0</v>
      </c>
    </row>
    <row r="59" spans="1:23" ht="21.75" customHeight="1" x14ac:dyDescent="0.2">
      <c r="A59" s="61" t="s">
        <v>55</v>
      </c>
      <c r="B59" s="61"/>
      <c r="D59" s="26">
        <v>0</v>
      </c>
      <c r="E59" s="34"/>
      <c r="F59" s="26">
        <v>0</v>
      </c>
      <c r="G59" s="34"/>
      <c r="H59" s="26">
        <v>0</v>
      </c>
      <c r="I59" s="34"/>
      <c r="J59" s="26">
        <v>0</v>
      </c>
      <c r="L59" s="10">
        <v>0</v>
      </c>
      <c r="N59" s="26">
        <v>0</v>
      </c>
      <c r="O59" s="34"/>
      <c r="P59" s="69">
        <v>-24011</v>
      </c>
      <c r="Q59" s="69"/>
      <c r="R59" s="34"/>
      <c r="S59" s="26">
        <v>0</v>
      </c>
      <c r="T59" s="34"/>
      <c r="U59" s="26">
        <f t="shared" si="0"/>
        <v>-24011</v>
      </c>
      <c r="W59" s="10">
        <v>0</v>
      </c>
    </row>
    <row r="60" spans="1:23" ht="21.75" customHeight="1" x14ac:dyDescent="0.2">
      <c r="A60" s="61" t="s">
        <v>60</v>
      </c>
      <c r="B60" s="61"/>
      <c r="D60" s="26">
        <v>0</v>
      </c>
      <c r="E60" s="34"/>
      <c r="F60" s="26">
        <v>0</v>
      </c>
      <c r="G60" s="34"/>
      <c r="H60" s="26">
        <v>0</v>
      </c>
      <c r="I60" s="34"/>
      <c r="J60" s="26">
        <v>0</v>
      </c>
      <c r="L60" s="10">
        <v>0</v>
      </c>
      <c r="N60" s="26">
        <v>0</v>
      </c>
      <c r="O60" s="34"/>
      <c r="P60" s="69">
        <v>-9113</v>
      </c>
      <c r="Q60" s="69"/>
      <c r="R60" s="34"/>
      <c r="S60" s="26">
        <v>0</v>
      </c>
      <c r="T60" s="34"/>
      <c r="U60" s="26">
        <f t="shared" si="0"/>
        <v>-9113</v>
      </c>
      <c r="W60" s="10">
        <v>0</v>
      </c>
    </row>
    <row r="61" spans="1:23" ht="21.75" customHeight="1" x14ac:dyDescent="0.2">
      <c r="A61" s="61" t="s">
        <v>39</v>
      </c>
      <c r="B61" s="61"/>
      <c r="D61" s="26">
        <v>0</v>
      </c>
      <c r="E61" s="34"/>
      <c r="F61" s="26">
        <v>0</v>
      </c>
      <c r="G61" s="34"/>
      <c r="H61" s="26">
        <v>0</v>
      </c>
      <c r="I61" s="34"/>
      <c r="J61" s="26">
        <v>0</v>
      </c>
      <c r="L61" s="10">
        <v>0</v>
      </c>
      <c r="N61" s="26">
        <v>0</v>
      </c>
      <c r="O61" s="34"/>
      <c r="P61" s="69">
        <v>-12263</v>
      </c>
      <c r="Q61" s="69"/>
      <c r="R61" s="34"/>
      <c r="S61" s="26">
        <v>0</v>
      </c>
      <c r="T61" s="34"/>
      <c r="U61" s="26">
        <f t="shared" si="0"/>
        <v>-12263</v>
      </c>
      <c r="W61" s="10">
        <v>0</v>
      </c>
    </row>
    <row r="62" spans="1:23" ht="21.75" customHeight="1" x14ac:dyDescent="0.2">
      <c r="A62" s="61" t="s">
        <v>53</v>
      </c>
      <c r="B62" s="61"/>
      <c r="D62" s="26">
        <v>0</v>
      </c>
      <c r="E62" s="34"/>
      <c r="F62" s="26">
        <v>0</v>
      </c>
      <c r="G62" s="34"/>
      <c r="H62" s="26">
        <v>0</v>
      </c>
      <c r="I62" s="34"/>
      <c r="J62" s="26">
        <v>0</v>
      </c>
      <c r="L62" s="10">
        <v>0</v>
      </c>
      <c r="N62" s="26">
        <v>0</v>
      </c>
      <c r="O62" s="34"/>
      <c r="P62" s="69">
        <v>-23157</v>
      </c>
      <c r="Q62" s="69"/>
      <c r="R62" s="34"/>
      <c r="S62" s="26">
        <v>0</v>
      </c>
      <c r="T62" s="34"/>
      <c r="U62" s="26">
        <f t="shared" si="0"/>
        <v>-23157</v>
      </c>
      <c r="W62" s="10">
        <v>0</v>
      </c>
    </row>
    <row r="63" spans="1:23" ht="21.75" customHeight="1" x14ac:dyDescent="0.2">
      <c r="A63" s="61" t="s">
        <v>50</v>
      </c>
      <c r="B63" s="61"/>
      <c r="D63" s="26">
        <v>0</v>
      </c>
      <c r="E63" s="34"/>
      <c r="F63" s="26">
        <v>0</v>
      </c>
      <c r="G63" s="34"/>
      <c r="H63" s="26">
        <v>0</v>
      </c>
      <c r="I63" s="34"/>
      <c r="J63" s="26">
        <v>0</v>
      </c>
      <c r="L63" s="10">
        <v>0</v>
      </c>
      <c r="N63" s="26">
        <v>0</v>
      </c>
      <c r="O63" s="34"/>
      <c r="P63" s="69">
        <v>-12334</v>
      </c>
      <c r="Q63" s="69"/>
      <c r="R63" s="34"/>
      <c r="S63" s="26">
        <v>0</v>
      </c>
      <c r="T63" s="34"/>
      <c r="U63" s="26">
        <f>S63+P63+N63</f>
        <v>-12334</v>
      </c>
      <c r="W63" s="10">
        <v>0</v>
      </c>
    </row>
    <row r="64" spans="1:23" ht="21.75" customHeight="1" x14ac:dyDescent="0.2">
      <c r="A64" s="61" t="s">
        <v>62</v>
      </c>
      <c r="B64" s="61"/>
      <c r="D64" s="26">
        <v>0</v>
      </c>
      <c r="E64" s="34"/>
      <c r="F64" s="26">
        <v>0</v>
      </c>
      <c r="G64" s="34"/>
      <c r="H64" s="26">
        <v>0</v>
      </c>
      <c r="I64" s="34"/>
      <c r="J64" s="26">
        <v>0</v>
      </c>
      <c r="L64" s="10">
        <v>0</v>
      </c>
      <c r="N64" s="26">
        <v>0</v>
      </c>
      <c r="O64" s="34"/>
      <c r="P64" s="69">
        <v>-21555</v>
      </c>
      <c r="Q64" s="69"/>
      <c r="R64" s="34"/>
      <c r="S64" s="26">
        <v>0</v>
      </c>
      <c r="T64" s="34"/>
      <c r="U64" s="26">
        <f t="shared" si="0"/>
        <v>-21555</v>
      </c>
      <c r="W64" s="10">
        <v>0</v>
      </c>
    </row>
    <row r="65" spans="1:23" ht="21.75" customHeight="1" x14ac:dyDescent="0.2">
      <c r="A65" s="61" t="s">
        <v>54</v>
      </c>
      <c r="B65" s="61"/>
      <c r="D65" s="26">
        <v>0</v>
      </c>
      <c r="E65" s="34"/>
      <c r="F65" s="26">
        <v>0</v>
      </c>
      <c r="G65" s="34"/>
      <c r="H65" s="26">
        <v>0</v>
      </c>
      <c r="I65" s="34"/>
      <c r="J65" s="26">
        <v>0</v>
      </c>
      <c r="L65" s="10">
        <v>0</v>
      </c>
      <c r="N65" s="26">
        <v>0</v>
      </c>
      <c r="O65" s="34"/>
      <c r="P65" s="69">
        <v>-10715</v>
      </c>
      <c r="Q65" s="69"/>
      <c r="R65" s="34"/>
      <c r="S65" s="26">
        <v>0</v>
      </c>
      <c r="T65" s="34"/>
      <c r="U65" s="26">
        <f t="shared" si="0"/>
        <v>-10715</v>
      </c>
      <c r="W65" s="10">
        <v>0</v>
      </c>
    </row>
    <row r="66" spans="1:23" ht="21.75" customHeight="1" x14ac:dyDescent="0.2">
      <c r="A66" s="61" t="s">
        <v>32</v>
      </c>
      <c r="B66" s="61"/>
      <c r="D66" s="26">
        <v>0</v>
      </c>
      <c r="E66" s="34"/>
      <c r="F66" s="26">
        <v>87845663</v>
      </c>
      <c r="G66" s="34"/>
      <c r="H66" s="26">
        <v>0</v>
      </c>
      <c r="I66" s="34"/>
      <c r="J66" s="26">
        <v>87845663</v>
      </c>
      <c r="L66" s="10">
        <v>0.01</v>
      </c>
      <c r="N66" s="26">
        <v>0</v>
      </c>
      <c r="O66" s="34"/>
      <c r="P66" s="69">
        <v>-6410663656</v>
      </c>
      <c r="Q66" s="69"/>
      <c r="R66" s="34"/>
      <c r="S66" s="26">
        <v>0</v>
      </c>
      <c r="T66" s="34"/>
      <c r="U66" s="26">
        <f t="shared" si="0"/>
        <v>-6410663656</v>
      </c>
      <c r="W66" s="10">
        <v>-0.06</v>
      </c>
    </row>
    <row r="67" spans="1:23" ht="21.75" customHeight="1" x14ac:dyDescent="0.2">
      <c r="A67" s="61" t="s">
        <v>56</v>
      </c>
      <c r="B67" s="61"/>
      <c r="D67" s="26">
        <v>0</v>
      </c>
      <c r="E67" s="34"/>
      <c r="F67" s="26">
        <v>0</v>
      </c>
      <c r="G67" s="34"/>
      <c r="H67" s="26">
        <v>0</v>
      </c>
      <c r="I67" s="34"/>
      <c r="J67" s="26">
        <v>0</v>
      </c>
      <c r="L67" s="10">
        <v>0</v>
      </c>
      <c r="N67" s="26">
        <v>0</v>
      </c>
      <c r="O67" s="34"/>
      <c r="P67" s="69">
        <v>-10448</v>
      </c>
      <c r="Q67" s="69"/>
      <c r="R67" s="34"/>
      <c r="S67" s="26">
        <v>0</v>
      </c>
      <c r="T67" s="34"/>
      <c r="U67" s="26">
        <f t="shared" si="0"/>
        <v>-10448</v>
      </c>
      <c r="W67" s="10">
        <v>0</v>
      </c>
    </row>
    <row r="68" spans="1:23" ht="21.75" customHeight="1" x14ac:dyDescent="0.2">
      <c r="A68" s="64" t="s">
        <v>57</v>
      </c>
      <c r="B68" s="64"/>
      <c r="D68" s="27">
        <v>0</v>
      </c>
      <c r="E68" s="34"/>
      <c r="F68" s="27">
        <v>0</v>
      </c>
      <c r="G68" s="34"/>
      <c r="H68" s="27">
        <v>0</v>
      </c>
      <c r="I68" s="34"/>
      <c r="J68" s="27">
        <v>0</v>
      </c>
      <c r="L68" s="14">
        <v>0</v>
      </c>
      <c r="N68" s="27">
        <v>0</v>
      </c>
      <c r="O68" s="34"/>
      <c r="P68" s="69">
        <v>-17425</v>
      </c>
      <c r="Q68" s="70"/>
      <c r="R68" s="34"/>
      <c r="S68" s="27">
        <v>0</v>
      </c>
      <c r="T68" s="34"/>
      <c r="U68" s="26">
        <f t="shared" si="0"/>
        <v>-17425</v>
      </c>
      <c r="W68" s="14">
        <v>0</v>
      </c>
    </row>
    <row r="69" spans="1:23" ht="21.75" customHeight="1" x14ac:dyDescent="0.2">
      <c r="A69" s="63" t="s">
        <v>72</v>
      </c>
      <c r="B69" s="63"/>
      <c r="D69" s="35">
        <v>8654003530</v>
      </c>
      <c r="E69" s="34"/>
      <c r="F69" s="35">
        <v>-25830498247</v>
      </c>
      <c r="G69" s="34"/>
      <c r="H69" s="35">
        <v>0</v>
      </c>
      <c r="I69" s="34"/>
      <c r="J69" s="35">
        <v>-17176494717</v>
      </c>
      <c r="L69" s="17">
        <v>-1.71</v>
      </c>
      <c r="N69" s="35">
        <f>'درآمد سود سهام'!S25</f>
        <v>146791227066</v>
      </c>
      <c r="O69" s="34"/>
      <c r="P69" s="34"/>
      <c r="Q69" s="35">
        <f>SUM(P9:Q68)</f>
        <v>21338164918</v>
      </c>
      <c r="R69" s="34"/>
      <c r="S69" s="35">
        <f>SUM(S9:S68)</f>
        <v>12656480201</v>
      </c>
      <c r="T69" s="34"/>
      <c r="U69" s="35">
        <f>S69+Q69+N69</f>
        <v>180785872185</v>
      </c>
      <c r="W69" s="17">
        <v>1.75</v>
      </c>
    </row>
    <row r="72" spans="1:23" x14ac:dyDescent="0.2">
      <c r="N72" s="20"/>
      <c r="Q72">
        <v>21338164988</v>
      </c>
    </row>
    <row r="73" spans="1:23" x14ac:dyDescent="0.2">
      <c r="N73" s="20"/>
      <c r="Q73" s="34">
        <f>Q69-Q72</f>
        <v>-70</v>
      </c>
    </row>
  </sheetData>
  <mergeCells count="131">
    <mergeCell ref="A69:B69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 (3)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 (3)'!Print_Area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amintamin</dc:creator>
  <dc:description/>
  <cp:lastModifiedBy>amintamin</cp:lastModifiedBy>
  <cp:lastPrinted>2026-03-29T09:34:09Z</cp:lastPrinted>
  <dcterms:created xsi:type="dcterms:W3CDTF">2026-03-28T05:30:09Z</dcterms:created>
  <dcterms:modified xsi:type="dcterms:W3CDTF">2026-03-29T09:34:56Z</dcterms:modified>
</cp:coreProperties>
</file>