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10 دی\کدال\"/>
    </mc:Choice>
  </mc:AlternateContent>
  <xr:revisionPtr revIDLastSave="0" documentId="13_ncr:1_{309C8B91-9723-47D9-8819-E66D59A72F16}" xr6:coauthVersionLast="47" xr6:coauthVersionMax="47" xr10:uidLastSave="{00000000-0000-0000-0000-000000000000}"/>
  <bookViews>
    <workbookView xWindow="-120" yWindow="-120" windowWidth="29040" windowHeight="15720" tabRatio="868" firstSheet="9" activeTab="1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مبالغ تخصیصی اوراق (3)" sheetId="22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_FilterDatabase" localSheetId="11" hidden="1">'درآمد سپرده بانکی'!$A$7:$H$18</definedName>
    <definedName name="_xlnm._FilterDatabase" localSheetId="6" hidden="1">سپرده!$A$8:$L$19</definedName>
    <definedName name="_xlnm._FilterDatabase" localSheetId="16" hidden="1">'سود سپرده بانکی'!$A$6:$M$18</definedName>
    <definedName name="_xlnm.Print_Area" localSheetId="4">اوراق!$A$1:$AL$28</definedName>
    <definedName name="_xlnm.Print_Area" localSheetId="2">'اوراق مشتقه'!$A$1:$AX$18</definedName>
    <definedName name="_xlnm.Print_Area" localSheetId="5">'تعدیل قیمت'!$A$1:$N$18</definedName>
    <definedName name="_xlnm.Print_Area" localSheetId="7">درآمد!$A$1:$K$14</definedName>
    <definedName name="_xlnm.Print_Area" localSheetId="11">'درآمد سپرده بانکی'!$A$1:$I$18</definedName>
    <definedName name="_xlnm.Print_Area" localSheetId="10">'درآمد سرمایه گذاری در اوراق به'!$A$1:$S$37</definedName>
    <definedName name="_xlnm.Print_Area" localSheetId="8">'درآمد سرمایه گذاری در سهام'!$A$1:$W$64</definedName>
    <definedName name="_xlnm.Print_Area" localSheetId="9">'درآمد سرمایه گذاری در صندوق'!$A$1:$X$19</definedName>
    <definedName name="_xlnm.Print_Area" localSheetId="13">'درآمد سود سهام'!$A$1:$S$22</definedName>
    <definedName name="_xlnm.Print_Area" localSheetId="18">'درآمد ناشی از تغییر قیمت اوراق'!$A$1:$S$81</definedName>
    <definedName name="_xlnm.Print_Area" localSheetId="17">'درآمد ناشی از فروش'!$A$1:$S$37</definedName>
    <definedName name="_xlnm.Print_Area" localSheetId="12">'سایر درآمدها'!$A$1:$G$13</definedName>
    <definedName name="_xlnm.Print_Area" localSheetId="6">سپرده!$A$1:$M$19</definedName>
    <definedName name="_xlnm.Print_Area" localSheetId="1">سهام!$A$1:$AB$57</definedName>
    <definedName name="_xlnm.Print_Area" localSheetId="14">'سود اوراق بهادار'!$A$1:$U$29</definedName>
    <definedName name="_xlnm.Print_Area" localSheetId="16">'سود سپرده بانکی'!$A$1:$N$18</definedName>
    <definedName name="_xlnm.Print_Area" localSheetId="0">'صورت وضعیت'!$A$1:$C$6</definedName>
    <definedName name="_xlnm.Print_Area" localSheetId="15">'مبالغ تخصیصی اوراق (3)'!$A$1:$T$20</definedName>
    <definedName name="_xlnm.Print_Area" localSheetId="3">'واحدهای صندوق'!$A$1:$AA$21</definedName>
  </definedNames>
  <calcPr calcId="191029"/>
</workbook>
</file>

<file path=xl/calcChain.xml><?xml version="1.0" encoding="utf-8"?>
<calcChain xmlns="http://schemas.openxmlformats.org/spreadsheetml/2006/main">
  <c r="G17" i="13" l="1"/>
  <c r="G16" i="13"/>
  <c r="G15" i="13"/>
  <c r="G13" i="13"/>
  <c r="G12" i="13"/>
  <c r="G11" i="13"/>
  <c r="G10" i="13"/>
  <c r="G9" i="13"/>
  <c r="G18" i="13" s="1"/>
  <c r="F11" i="8" s="1"/>
  <c r="G8" i="13"/>
  <c r="D17" i="13"/>
  <c r="D16" i="13"/>
  <c r="D15" i="13"/>
  <c r="D13" i="13"/>
  <c r="D12" i="13"/>
  <c r="D11" i="13"/>
  <c r="D10" i="13"/>
  <c r="D9" i="13"/>
  <c r="D8" i="13"/>
  <c r="D18" i="13" s="1"/>
  <c r="J21" i="7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8" i="15"/>
  <c r="T62" i="9"/>
  <c r="T63" i="9"/>
  <c r="P64" i="9"/>
  <c r="D19" i="7"/>
  <c r="F12" i="8"/>
  <c r="F10" i="8"/>
  <c r="T28" i="17"/>
  <c r="T29" i="17" s="1"/>
  <c r="J29" i="17"/>
  <c r="P29" i="17"/>
  <c r="R29" i="17"/>
  <c r="N28" i="17"/>
  <c r="N29" i="17" s="1"/>
  <c r="Q22" i="15"/>
  <c r="O22" i="15"/>
  <c r="N64" i="9"/>
  <c r="F11" i="14"/>
  <c r="D11" i="14"/>
  <c r="M19" i="22"/>
  <c r="Q23" i="22"/>
  <c r="J16" i="22"/>
  <c r="J15" i="22"/>
  <c r="H14" i="22"/>
  <c r="J14" i="22" s="1"/>
  <c r="J13" i="22"/>
  <c r="J12" i="22"/>
  <c r="J11" i="22"/>
  <c r="J10" i="22"/>
  <c r="J19" i="22" s="1"/>
  <c r="J9" i="22"/>
  <c r="J8" i="22"/>
  <c r="S22" i="15" l="1"/>
  <c r="J37" i="11"/>
  <c r="J36" i="11"/>
  <c r="H37" i="11"/>
  <c r="F37" i="11"/>
  <c r="D37" i="11"/>
  <c r="L37" i="11"/>
  <c r="P37" i="11"/>
  <c r="R37" i="11" l="1"/>
  <c r="N37" i="11"/>
  <c r="R36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F9" i="8"/>
  <c r="U19" i="10"/>
  <c r="U10" i="10"/>
  <c r="U11" i="10"/>
  <c r="U12" i="10"/>
  <c r="U13" i="10"/>
  <c r="U14" i="10"/>
  <c r="U15" i="10"/>
  <c r="U16" i="10"/>
  <c r="U17" i="10"/>
  <c r="U18" i="10"/>
  <c r="U9" i="10"/>
  <c r="R64" i="9"/>
  <c r="T9" i="9"/>
  <c r="T58" i="9"/>
  <c r="T59" i="9"/>
  <c r="T60" i="9"/>
  <c r="T61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64" i="9" l="1"/>
  <c r="F8" i="8" s="1"/>
  <c r="F13" i="8" s="1"/>
  <c r="H12" i="8" l="1"/>
  <c r="H11" i="8"/>
  <c r="H10" i="8"/>
  <c r="H9" i="8"/>
  <c r="H8" i="8"/>
  <c r="H13" i="8" l="1"/>
</calcChain>
</file>

<file path=xl/sharedStrings.xml><?xml version="1.0" encoding="utf-8"?>
<sst xmlns="http://schemas.openxmlformats.org/spreadsheetml/2006/main" count="879" uniqueCount="333">
  <si>
    <t>صندوق سرمایه‌گذاری امین یکم فردا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</si>
  <si>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</si>
  <si>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</si>
  <si>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</si>
  <si>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</si>
  <si>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</si>
  <si>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</si>
  <si>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</si>
  <si>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</si>
  <si>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</si>
  <si>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</si>
  <si>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</si>
  <si>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</si>
  <si>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</si>
  <si>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</si>
  <si>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</si>
  <si>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</si>
  <si>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</si>
  <si>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</si>
  <si>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ملت</t>
  </si>
  <si>
    <t>بانک‌ کارآفرین‌</t>
  </si>
  <si>
    <t>بیمه اتکایی امین</t>
  </si>
  <si>
    <t>بیمه البرز</t>
  </si>
  <si>
    <t>پتروشیمی شازند</t>
  </si>
  <si>
    <t>تامین سرمایه امین</t>
  </si>
  <si>
    <t>توسعه‌معادن‌وفلزات‌</t>
  </si>
  <si>
    <t>س. و توسعه صنایع لاستیک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</si>
  <si>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</si>
  <si>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</si>
  <si>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</si>
  <si>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</si>
  <si>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</si>
  <si>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</si>
  <si>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سرمایه‌گذاری‌غدیر(هلدینگ‌</t>
  </si>
  <si>
    <t>سنگ آهن گهرزمین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</si>
  <si>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</si>
  <si>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</si>
  <si>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</si>
  <si>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</si>
  <si>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</si>
  <si>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</si>
  <si>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</si>
  <si>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</si>
  <si>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</si>
  <si>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</si>
  <si>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</si>
  <si>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</si>
  <si>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</si>
  <si>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</si>
  <si>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</si>
  <si>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</si>
  <si>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فولاد  خوزستان</t>
  </si>
  <si>
    <t>فولاد هرمزگان جنوب</t>
  </si>
  <si>
    <t>گروه انتخاب الکترونیک آرمان</t>
  </si>
  <si>
    <t>گروه مالی صبا تامین</t>
  </si>
  <si>
    <t>معدنی و صنعتی گل گهر</t>
  </si>
  <si>
    <t>ملی‌ صنایع‌ مس‌ ایران‌</t>
  </si>
  <si>
    <t>آلیاژ گستر هامون</t>
  </si>
  <si>
    <t>پتروشیمی پردیس</t>
  </si>
  <si>
    <t>س. نفت و گاز و پتروشیمی تأمین</t>
  </si>
  <si>
    <t>پالایش نفت تهران</t>
  </si>
  <si>
    <t>پخش البرز</t>
  </si>
  <si>
    <t>داروسازی دانا</t>
  </si>
  <si>
    <t>گروه صنعتی درپاد تبریز</t>
  </si>
  <si>
    <t>ح . تامین سرمایه امین</t>
  </si>
  <si>
    <t>پتروشیمی‌شیراز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</si>
  <si>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</si>
  <si>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</si>
  <si>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</si>
  <si>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</si>
  <si>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</si>
  <si>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</si>
  <si>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</si>
  <si>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اختیارف.ت.هرمز-2496-060218</t>
  </si>
  <si>
    <t>1406/02/18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</si>
  <si>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</si>
  <si>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</si>
  <si>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</si>
  <si>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</si>
  <si>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</si>
  <si>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اختیارخ.ت.هرمز-2552-060318</t>
  </si>
  <si>
    <t>اختیار خرید</t>
  </si>
  <si>
    <t>موقعیت فروش</t>
  </si>
  <si>
    <t>-</t>
  </si>
  <si>
    <t>1406/03/18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</si>
  <si>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</si>
  <si>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</si>
  <si>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</si>
  <si>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</si>
  <si>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</si>
  <si>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</si>
  <si>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</si>
  <si>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</si>
  <si>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</si>
  <si>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باران کارگزاری بانک کشاورزی</t>
  </si>
  <si>
    <t>صندوق پالایشی یکم-سهام</t>
  </si>
  <si>
    <t>صندوق س.بخشی صنایع پاداش2-ب</t>
  </si>
  <si>
    <t>صندوق س.پشتوانه طلا زرفام آشنا</t>
  </si>
  <si>
    <t>صندوق س.پشتوانه طلا نهایت نگر</t>
  </si>
  <si>
    <t>صندوق س.پشتوانه طلای پاداش</t>
  </si>
  <si>
    <t>صندوق س.پشتوانه طلای لوتوس</t>
  </si>
  <si>
    <t>صندوق طلای عیار مفید</t>
  </si>
  <si>
    <t>صندوق س.بخشی صنایع پاداش-ب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</si>
  <si>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</si>
  <si>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</si>
  <si>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</si>
  <si>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</si>
  <si>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</si>
  <si>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</si>
  <si>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</si>
  <si>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</si>
  <si>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</si>
  <si>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</si>
  <si>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</si>
  <si>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</si>
  <si>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</si>
  <si>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</si>
  <si>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</si>
  <si>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</si>
  <si>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اسنادخزانه-م5بودجه01-041015</t>
  </si>
  <si>
    <t>1401/12/08</t>
  </si>
  <si>
    <t>1404/10/15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</si>
  <si>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</si>
  <si>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</si>
  <si>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</si>
  <si>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</si>
  <si>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</si>
  <si>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</si>
  <si>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</si>
  <si>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</si>
  <si>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</si>
  <si>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عام دولت 166-ش.خ050419</t>
  </si>
  <si>
    <t>1403/04/19</t>
  </si>
  <si>
    <t>1405/04/19</t>
  </si>
  <si>
    <t>مرابحه عام دولت137-ش.خ061229</t>
  </si>
  <si>
    <t>1402/06/29</t>
  </si>
  <si>
    <t>1406/12/29</t>
  </si>
  <si>
    <t>مرابحه عام دولت140-ش.خ050504</t>
  </si>
  <si>
    <t>1402/07/04</t>
  </si>
  <si>
    <t>1405/05/04</t>
  </si>
  <si>
    <t>مرابحه عام دولت173-ش.خ050620</t>
  </si>
  <si>
    <t>1403/06/20</t>
  </si>
  <si>
    <t>1405/06/20</t>
  </si>
  <si>
    <t>مرابحه عام دولت180-ش.خ041024</t>
  </si>
  <si>
    <t>1403/07/24</t>
  </si>
  <si>
    <t>1404/10/24</t>
  </si>
  <si>
    <t>مرابحه عام دولت186-ش.خ051124</t>
  </si>
  <si>
    <t>1405/11/24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</si>
  <si>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</si>
  <si>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</si>
  <si>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</si>
  <si>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</si>
  <si>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</si>
  <si>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</si>
  <si>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دولت254-ش.خ070911</t>
  </si>
  <si>
    <t>1404/09/11</t>
  </si>
  <si>
    <t>1407/09/11</t>
  </si>
  <si>
    <t>مرابحه کاسپین تامین 070625</t>
  </si>
  <si>
    <t>1403/06/25</t>
  </si>
  <si>
    <t>1407/06/25</t>
  </si>
  <si>
    <t>مرابحه س. و توسعه کیش14050724</t>
  </si>
  <si>
    <t>1401/07/24</t>
  </si>
  <si>
    <t>1405/07/24</t>
  </si>
  <si>
    <t>شهرداری مشهد</t>
  </si>
  <si>
    <t>خیر</t>
  </si>
  <si>
    <t>1404/06/30</t>
  </si>
  <si>
    <t>1407/12/28</t>
  </si>
  <si>
    <t>1403/12/28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</si>
  <si>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</si>
  <si>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</si>
  <si>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</si>
  <si>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</si>
  <si>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</si>
  <si>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</si>
  <si>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</si>
  <si>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</si>
  <si>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</si>
  <si>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-8.71%</t>
  </si>
  <si>
    <t>0.00%</t>
  </si>
  <si>
    <t>-4.83%</t>
  </si>
  <si>
    <t>5.88%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</si>
  <si>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</si>
  <si>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</si>
  <si>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</si>
  <si>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</si>
  <si>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</si>
  <si>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</si>
  <si>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</si>
  <si>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</si>
  <si>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</si>
  <si>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</si>
  <si>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</si>
  <si>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</si>
  <si>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</si>
  <si>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</si>
  <si>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</si>
  <si>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</si>
  <si>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</si>
  <si>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</si>
  <si>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</si>
  <si>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</si>
  <si>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</si>
  <si>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</si>
  <si>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</si>
  <si>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</si>
  <si>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</si>
  <si>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</si>
  <si>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</si>
  <si>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</si>
  <si>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</si>
  <si>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</si>
  <si>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</si>
  <si>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بیمه اتکایی امین</t>
  </si>
  <si>
    <t>سرمایه گذاری مهر</t>
  </si>
  <si>
    <t>مهرمام میهن</t>
  </si>
  <si>
    <t>ح . معدنی و صنعتی گل گهر</t>
  </si>
  <si>
    <t>سرمایه گذاری پایا تدبیرپارسا</t>
  </si>
  <si>
    <t>ح . توسعه‌معادن‌وفلزات‌</t>
  </si>
  <si>
    <t>صنایع غذایی رضوی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</si>
  <si>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</si>
  <si>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</si>
  <si>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</si>
  <si>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</si>
  <si>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</si>
  <si>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</si>
  <si>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</si>
  <si>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اجاره انرژی پاسارگاد14040302</t>
  </si>
  <si>
    <t>اسناد خزانه-م1بودجه01-040326</t>
  </si>
  <si>
    <t>اسناد خزانه-م3بودجه01-040520</t>
  </si>
  <si>
    <t>مرابحه عام دولت120-ش.خ040417</t>
  </si>
  <si>
    <t>اسنادخزانه-م4بودجه01-040917</t>
  </si>
  <si>
    <t>اسنادخزانه-م8بودجه01-040728</t>
  </si>
  <si>
    <t>اسنادخزانه-م9بودجه01-040826</t>
  </si>
  <si>
    <t>مرابحه عام دولت139-ش.خ040804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</si>
  <si>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</si>
  <si>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</si>
  <si>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</si>
  <si>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</si>
  <si>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</si>
  <si>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</si>
  <si>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</si>
  <si>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</si>
  <si>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</si>
  <si>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</si>
  <si>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</si>
  <si>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</si>
  <si>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</si>
  <si>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</si>
  <si>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</si>
  <si>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</si>
  <si>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</si>
  <si>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</si>
  <si>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</si>
  <si>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</si>
  <si>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</si>
  <si>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</si>
  <si>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</si>
  <si>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</si>
  <si>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1404/07/05</t>
  </si>
  <si>
    <t>1404/04/29</t>
  </si>
  <si>
    <t>1404/04/23</t>
  </si>
  <si>
    <t>1404/05/14</t>
  </si>
  <si>
    <t>1404/04/26</t>
  </si>
  <si>
    <t>1404/01/30</t>
  </si>
  <si>
    <t>1404/06/31</t>
  </si>
  <si>
    <t>1404/04/28</t>
  </si>
  <si>
    <t>1404/05/09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</si>
  <si>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</si>
  <si>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</si>
  <si>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</si>
  <si>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</si>
  <si>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</si>
  <si>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1404/08/04</t>
  </si>
  <si>
    <t>1404/04/17</t>
  </si>
  <si>
    <t>1404/03/02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</si>
  <si>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</si>
  <si>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</si>
  <si>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</si>
  <si>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</si>
  <si>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</si>
  <si>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</si>
  <si>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</si>
  <si>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ظهرمز06031</t>
  </si>
  <si>
    <t>نگهداری تا سررسید</t>
  </si>
  <si>
    <t>تبت به بهای تمام شده</t>
  </si>
  <si>
    <t>ثبت به بهای تمام شده</t>
  </si>
  <si>
    <t xml:space="preserve">سپرده  بانک ملت </t>
  </si>
  <si>
    <t xml:space="preserve">سپرده بانک دی </t>
  </si>
  <si>
    <t xml:space="preserve">سپرده  بانک اقتصاد نوین </t>
  </si>
  <si>
    <t xml:space="preserve">سپرده بانک پاسارگاد </t>
  </si>
  <si>
    <t>سپرده  بانک خاورمیانه</t>
  </si>
  <si>
    <t xml:space="preserve">سپرده  بانک گردشگری </t>
  </si>
  <si>
    <t>سپرده  بانک پارسیان</t>
  </si>
  <si>
    <t xml:space="preserve"> بانک شهر </t>
  </si>
  <si>
    <t>سپرده  بانک صادرات</t>
  </si>
  <si>
    <t>سپرده بانک سپه</t>
  </si>
  <si>
    <t>سود سهام شرکت های سرمایه گذاری زیر مجموعه سهام عدالت</t>
  </si>
  <si>
    <t>دوره نگهداری</t>
  </si>
  <si>
    <t>شرکت تامین سرمایه امین</t>
  </si>
  <si>
    <t xml:space="preserve">اجاره تامین اجتماعی14050509 </t>
  </si>
  <si>
    <t xml:space="preserve">اجاره انرژی پاسارگاد14040302 </t>
  </si>
  <si>
    <t>از 1404/01/01 الی 1404/03/02</t>
  </si>
  <si>
    <t xml:space="preserve">صکوک اجاره صند502-بدون ضامن </t>
  </si>
  <si>
    <t>اوراق شهرداری مشهد</t>
  </si>
  <si>
    <t>اوراق شهرداری مشهد- مرحله دوم</t>
  </si>
  <si>
    <t>شرکت تامین بانک ملت</t>
  </si>
  <si>
    <t>اراد223</t>
  </si>
  <si>
    <t>شرکت گروه خدمات بازار سرمایه آبان</t>
  </si>
  <si>
    <t xml:space="preserve"> اختیارف.ت.هرمز-2496-060218 </t>
  </si>
  <si>
    <t>سازمان تامین اجتماعی</t>
  </si>
  <si>
    <t>اراد254</t>
  </si>
  <si>
    <t>از 1404/01/01 الی 1404/10/30</t>
  </si>
  <si>
    <t>از 1404/06/12 الی 1404/10/30</t>
  </si>
  <si>
    <t>از 1404/06/25 الی 1404/10/30</t>
  </si>
  <si>
    <t>از 1404/06/31 الی 1404/10/30</t>
  </si>
  <si>
    <t>از 1404/05/08 الی 1404/10/30</t>
  </si>
  <si>
    <t>از 1404/08/19 الی 1404/10/30</t>
  </si>
  <si>
    <t>از 1404/09/18 الی 1404/10/30</t>
  </si>
  <si>
    <t xml:space="preserve">سپرده بانک ملی </t>
  </si>
  <si>
    <t>سپرده بانک ملت</t>
  </si>
  <si>
    <t>سپرده  بانک دی</t>
  </si>
  <si>
    <t>سپرده  بانک اقتصاد نوین</t>
  </si>
  <si>
    <t xml:space="preserve">سپرده  بانک پاسارگاد </t>
  </si>
  <si>
    <t>سپرده بانک سامان</t>
  </si>
  <si>
    <t>سپرده بانک گردشگری</t>
  </si>
  <si>
    <t>سپرده بانک پارسیان</t>
  </si>
  <si>
    <t xml:space="preserve">سپرده بانک صادرات </t>
  </si>
  <si>
    <t>اوراق تبعی فولاد هرمزگان جنوب</t>
  </si>
  <si>
    <t xml:space="preserve">سپرده  بانک ملی </t>
  </si>
  <si>
    <t xml:space="preserve">سپرده  بانک خاورمیانه </t>
  </si>
  <si>
    <t xml:space="preserve">سپرده  بانک سامان </t>
  </si>
  <si>
    <t xml:space="preserve">سپرده  بانک پارسیان </t>
  </si>
  <si>
    <t xml:space="preserve">سپرده  بانک صادرات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</si>
</sst>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4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0" fillId="0" borderId="0" xfId="0" applyNumberFormat="1" applyAlignment="1">
      <alignment horizontal="center"/>
    </xf>
    <xf numFmtId="38" fontId="5" fillId="0" borderId="5" xfId="0" applyNumberFormat="1" applyFont="1" applyBorder="1" applyAlignment="1">
      <alignment horizontal="center" vertical="top"/>
    </xf>
    <xf numFmtId="38" fontId="4" fillId="0" borderId="5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38" fontId="5" fillId="0" borderId="2" xfId="0" applyNumberFormat="1" applyFont="1" applyBorder="1" applyAlignment="1">
      <alignment horizontal="center" vertical="top"/>
    </xf>
    <xf numFmtId="3" fontId="5" fillId="0" borderId="9" xfId="0" applyNumberFormat="1" applyFont="1" applyBorder="1" applyAlignment="1">
      <alignment horizontal="right" vertical="top"/>
    </xf>
    <xf numFmtId="3" fontId="4" fillId="0" borderId="9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4" fontId="5" fillId="0" borderId="9" xfId="0" applyNumberFormat="1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38" fontId="5" fillId="0" borderId="4" xfId="0" applyNumberFormat="1" applyFont="1" applyBorder="1" applyAlignment="1">
      <alignment horizontal="right" vertical="top"/>
    </xf>
    <xf numFmtId="38" fontId="5" fillId="0" borderId="5" xfId="0" applyNumberFormat="1" applyFont="1" applyBorder="1" applyAlignment="1">
      <alignment horizontal="right" vertical="top"/>
    </xf>
    <xf numFmtId="38" fontId="5" fillId="0" borderId="9" xfId="0" applyNumberFormat="1" applyFont="1" applyBorder="1" applyAlignment="1">
      <alignment horizontal="right" vertical="top"/>
    </xf>
    <xf numFmtId="0" fontId="6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38" fontId="5" fillId="0" borderId="2" xfId="1" applyNumberFormat="1" applyFont="1" applyBorder="1" applyAlignment="1">
      <alignment horizontal="center" vertical="top"/>
    </xf>
    <xf numFmtId="38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center"/>
    </xf>
    <xf numFmtId="9" fontId="5" fillId="0" borderId="0" xfId="2" applyFont="1" applyBorder="1" applyAlignment="1">
      <alignment horizontal="center" vertical="top"/>
    </xf>
    <xf numFmtId="164" fontId="5" fillId="0" borderId="0" xfId="2" applyNumberFormat="1" applyFont="1" applyBorder="1" applyAlignment="1">
      <alignment horizontal="center" vertical="top"/>
    </xf>
    <xf numFmtId="0" fontId="4" fillId="0" borderId="0" xfId="1" applyFont="1" applyAlignment="1">
      <alignment vertical="center"/>
    </xf>
    <xf numFmtId="10" fontId="5" fillId="0" borderId="0" xfId="2" applyNumberFormat="1" applyFont="1" applyBorder="1" applyAlignment="1">
      <alignment horizontal="center" vertical="top"/>
    </xf>
    <xf numFmtId="38" fontId="5" fillId="0" borderId="5" xfId="1" applyNumberFormat="1" applyFont="1" applyBorder="1" applyAlignment="1">
      <alignment horizontal="center" vertical="top"/>
    </xf>
    <xf numFmtId="165" fontId="5" fillId="0" borderId="0" xfId="3" applyNumberFormat="1" applyFont="1" applyBorder="1" applyAlignment="1">
      <alignment horizontal="center" vertical="top"/>
    </xf>
    <xf numFmtId="166" fontId="5" fillId="0" borderId="0" xfId="3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38" fontId="5" fillId="0" borderId="0" xfId="0" applyNumberFormat="1" applyFont="1" applyAlignment="1">
      <alignment vertical="top"/>
    </xf>
    <xf numFmtId="38" fontId="5" fillId="0" borderId="2" xfId="0" applyNumberFormat="1" applyFont="1" applyBorder="1" applyAlignment="1">
      <alignment vertical="top"/>
    </xf>
    <xf numFmtId="0" fontId="4" fillId="0" borderId="4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8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</cellXfs>
  <cellStyles count="4">
    <cellStyle name="Comma 2" xfId="3" xr:uid="{706AC4A1-9D94-4123-8E76-79ED833D2607}"/>
    <cellStyle name="Normal" xfId="0" builtinId="0"/>
    <cellStyle name="Normal 2" xfId="1" xr:uid="{01316FD9-EC05-4F9F-9D5C-DC90E195817E}"/>
    <cellStyle name="Percent 2" xfId="2" xr:uid="{B93FB7FB-B9DE-410B-BCF0-0D16445D2E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396783</xdr:colOff>
      <xdr:row>4</xdr:row>
      <xdr:rowOff>314325</xdr:rowOff>
    </xdr:from>
    <xdr:to>
      <xdr:col>4</xdr:col>
      <xdr:colOff>149225</xdr:colOff>
      <xdr:row>5</xdr:row>
      <xdr:rowOff>50867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CE2581-7700-963B-8AF8-AF2E7774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810725" y="1314450"/>
          <a:ext cx="1784442" cy="12986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11</xdr:col>
      <xdr:colOff>95580</xdr:colOff>
      <xdr:row>43</xdr:row>
      <xdr:rowOff>136525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700710-AA1A-A80B-7A34-54F2EB1DC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759295" y="47625"/>
          <a:ext cx="706470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P11" sqref="P11"/>
    </sheetView>
  </sheetViews>
  <sheetFormatPr defaultRowHeight="12.75" x14ac:dyDescent="0.2"/>
  <cols>
    <col min="1" max="3" width="10.7109375" customWidth="1"/>
  </cols>
  <sheetData>
    <row r="1" spans="1:3" ht="29.1" customHeight="1" x14ac:dyDescent="0.2">
      <c r="A1" s="87" t="s">
        <v>0</v>
      </c>
      <c r="B1" s="87"/>
      <c r="C1" s="87"/>
    </row>
    <row r="2" spans="1:3" ht="21.75" customHeight="1" x14ac:dyDescent="0.2">
      <c r="A2" s="87" t="s">
        <v>1</v>
      </c>
      <c r="B2" s="87"/>
      <c r="C2" s="87"/>
    </row>
    <row r="3" spans="1:3" ht="21.75" customHeight="1" x14ac:dyDescent="0.2">
      <c r="A3" s="87" t="s">
        <v>2</v>
      </c>
      <c r="B3" s="87"/>
      <c r="C3" s="87"/>
    </row>
    <row r="4" spans="1:3" ht="7.35" customHeight="1" x14ac:dyDescent="0.2"/>
    <row r="5" spans="1:3" ht="123.6" customHeight="1" x14ac:dyDescent="0.2">
      <c r="B5" s="88"/>
    </row>
    <row r="6" spans="1:3" ht="123.6" customHeight="1" x14ac:dyDescent="0.2">
      <c r="B6" s="88"/>
    </row>
  </sheetData>
  <mergeCells count="4">
    <mergeCell ref="A1:C1"/>
    <mergeCell ref="A2:C2"/>
    <mergeCell ref="A3:C3"/>
    <mergeCell ref="B5:B6"/>
  </mergeCells>
  <printOptions horizontalCentered="1" verticalCentered="1"/>
  <pageMargins left="0.39" right="0.39" top="0.39" bottom="0.39" header="0" footer="0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9"/>
  <sheetViews>
    <sheetView rightToLeft="1" view="pageBreakPreview" zoomScaleNormal="100" zoomScaleSheetLayoutView="100" workbookViewId="0">
      <selection activeCell="I23" sqref="I23"/>
    </sheetView>
  </sheetViews>
  <sheetFormatPr defaultRowHeight="12.75" x14ac:dyDescent="0.2"/>
  <cols>
    <col min="1" max="1" width="6.42578125" bestFit="1" customWidth="1"/>
    <col min="2" max="2" width="21.42578125" customWidth="1"/>
    <col min="3" max="3" width="1.28515625" customWidth="1"/>
    <col min="4" max="4" width="16.42578125" bestFit="1" customWidth="1"/>
    <col min="5" max="5" width="1.28515625" customWidth="1"/>
    <col min="6" max="6" width="17.7109375" bestFit="1" customWidth="1"/>
    <col min="7" max="7" width="1.28515625" customWidth="1"/>
    <col min="8" max="8" width="11.28515625" bestFit="1" customWidth="1"/>
    <col min="9" max="9" width="1.28515625" customWidth="1"/>
    <col min="10" max="10" width="17.7109375" bestFit="1" customWidth="1"/>
    <col min="11" max="11" width="1.28515625" customWidth="1"/>
    <col min="12" max="12" width="17.42578125" bestFit="1" customWidth="1"/>
    <col min="13" max="13" width="1.28515625" customWidth="1"/>
    <col min="14" max="14" width="16.42578125" bestFit="1" customWidth="1"/>
    <col min="15" max="16" width="1.28515625" customWidth="1"/>
    <col min="17" max="17" width="18.28515625" bestFit="1" customWidth="1"/>
    <col min="18" max="18" width="1.28515625" customWidth="1"/>
    <col min="19" max="19" width="17.5703125" bestFit="1" customWidth="1"/>
    <col min="20" max="20" width="1.28515625" customWidth="1"/>
    <col min="21" max="21" width="18.42578125" bestFit="1" customWidth="1"/>
    <col min="22" max="22" width="1.28515625" customWidth="1"/>
    <col min="23" max="23" width="17.42578125" bestFit="1" customWidth="1"/>
    <col min="24" max="24" width="0.28515625" customWidth="1"/>
  </cols>
  <sheetData>
    <row r="1" spans="1:2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spans="1:2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</row>
    <row r="4" spans="1:23" ht="14.45" customHeight="1" x14ac:dyDescent="0.2"/>
    <row r="5" spans="1:23" ht="14.45" customHeight="1" x14ac:dyDescent="0.2">
      <c r="A5" s="1" t="s">
        <v>219</v>
      </c>
      <c r="B5" s="89" t="s">
        <v>220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</row>
    <row r="6" spans="1:23" ht="14.45" customHeight="1" x14ac:dyDescent="0.2">
      <c r="D6" s="90" t="s">
        <v>206</v>
      </c>
      <c r="E6" s="90"/>
      <c r="F6" s="90"/>
      <c r="G6" s="90"/>
      <c r="H6" s="90"/>
      <c r="I6" s="90"/>
      <c r="J6" s="90"/>
      <c r="K6" s="90"/>
      <c r="L6" s="90"/>
      <c r="N6" s="90" t="s">
        <v>207</v>
      </c>
      <c r="O6" s="90"/>
      <c r="P6" s="90"/>
      <c r="Q6" s="90"/>
      <c r="R6" s="90"/>
      <c r="S6" s="90"/>
      <c r="T6" s="90"/>
      <c r="U6" s="90"/>
      <c r="V6" s="90"/>
      <c r="W6" s="90"/>
    </row>
    <row r="7" spans="1:23" ht="14.45" customHeight="1" x14ac:dyDescent="0.2">
      <c r="D7" s="3"/>
      <c r="E7" s="3"/>
      <c r="F7" s="3"/>
      <c r="G7" s="3"/>
      <c r="H7" s="3"/>
      <c r="I7" s="3"/>
      <c r="J7" s="91" t="s">
        <v>66</v>
      </c>
      <c r="K7" s="91"/>
      <c r="L7" s="91"/>
      <c r="N7" s="3"/>
      <c r="O7" s="3"/>
      <c r="P7" s="3"/>
      <c r="Q7" s="3"/>
      <c r="R7" s="3"/>
      <c r="S7" s="3"/>
      <c r="T7" s="3"/>
      <c r="U7" s="91" t="s">
        <v>66</v>
      </c>
      <c r="V7" s="91"/>
      <c r="W7" s="91"/>
    </row>
    <row r="8" spans="1:23" ht="14.45" customHeight="1" x14ac:dyDescent="0.2">
      <c r="A8" s="90" t="s">
        <v>90</v>
      </c>
      <c r="B8" s="90"/>
      <c r="D8" s="2" t="s">
        <v>221</v>
      </c>
      <c r="F8" s="2" t="s">
        <v>210</v>
      </c>
      <c r="H8" s="2" t="s">
        <v>211</v>
      </c>
      <c r="J8" s="4" t="s">
        <v>184</v>
      </c>
      <c r="K8" s="3"/>
      <c r="L8" s="4" t="s">
        <v>192</v>
      </c>
      <c r="N8" s="2" t="s">
        <v>221</v>
      </c>
      <c r="P8" s="90" t="s">
        <v>210</v>
      </c>
      <c r="Q8" s="90"/>
      <c r="S8" s="2" t="s">
        <v>211</v>
      </c>
      <c r="U8" s="49" t="s">
        <v>184</v>
      </c>
      <c r="V8" s="3"/>
      <c r="W8" s="4" t="s">
        <v>192</v>
      </c>
    </row>
    <row r="9" spans="1:23" ht="21.75" customHeight="1" x14ac:dyDescent="0.2">
      <c r="A9" s="92" t="s">
        <v>93</v>
      </c>
      <c r="B9" s="92"/>
      <c r="D9" s="6">
        <v>0</v>
      </c>
      <c r="F9" s="6">
        <v>29737607200</v>
      </c>
      <c r="H9" s="6">
        <v>0</v>
      </c>
      <c r="J9" s="6">
        <v>29737607200</v>
      </c>
      <c r="L9" s="7">
        <v>2.83</v>
      </c>
      <c r="N9" s="6">
        <v>0</v>
      </c>
      <c r="P9" s="98">
        <v>57804146800</v>
      </c>
      <c r="Q9" s="98"/>
      <c r="S9" s="6">
        <v>44890133156</v>
      </c>
      <c r="U9" s="9">
        <f>N9+P9+S9</f>
        <v>102694279956</v>
      </c>
      <c r="W9" s="7">
        <v>1.23</v>
      </c>
    </row>
    <row r="10" spans="1:23" ht="21.75" customHeight="1" x14ac:dyDescent="0.2">
      <c r="A10" s="94" t="s">
        <v>94</v>
      </c>
      <c r="B10" s="94"/>
      <c r="D10" s="9">
        <v>0</v>
      </c>
      <c r="F10" s="9">
        <v>8329954340</v>
      </c>
      <c r="H10" s="9">
        <v>0</v>
      </c>
      <c r="J10" s="9">
        <v>8329954340</v>
      </c>
      <c r="L10" s="10">
        <v>0.79</v>
      </c>
      <c r="N10" s="9">
        <v>0</v>
      </c>
      <c r="P10" s="101">
        <v>57853618410</v>
      </c>
      <c r="Q10" s="101"/>
      <c r="S10" s="9">
        <v>1533354820</v>
      </c>
      <c r="U10" s="9">
        <f t="shared" ref="U10:U18" si="0">N10+P10+S10</f>
        <v>59386973230</v>
      </c>
      <c r="W10" s="10">
        <v>0.71</v>
      </c>
    </row>
    <row r="11" spans="1:23" ht="21.75" customHeight="1" x14ac:dyDescent="0.2">
      <c r="A11" s="94" t="s">
        <v>97</v>
      </c>
      <c r="B11" s="94"/>
      <c r="D11" s="9">
        <v>0</v>
      </c>
      <c r="F11" s="9">
        <v>16093839190</v>
      </c>
      <c r="H11" s="9">
        <v>0</v>
      </c>
      <c r="J11" s="9">
        <v>16093839190</v>
      </c>
      <c r="L11" s="10">
        <v>1.53</v>
      </c>
      <c r="N11" s="9">
        <v>0</v>
      </c>
      <c r="P11" s="101">
        <v>60933163851</v>
      </c>
      <c r="Q11" s="101"/>
      <c r="S11" s="9">
        <v>0</v>
      </c>
      <c r="U11" s="9">
        <f t="shared" si="0"/>
        <v>60933163851</v>
      </c>
      <c r="W11" s="10">
        <v>0.73</v>
      </c>
    </row>
    <row r="12" spans="1:23" ht="21.75" customHeight="1" x14ac:dyDescent="0.2">
      <c r="A12" s="94" t="s">
        <v>95</v>
      </c>
      <c r="B12" s="94"/>
      <c r="D12" s="9">
        <v>0</v>
      </c>
      <c r="F12" s="9">
        <v>9029683850</v>
      </c>
      <c r="H12" s="9">
        <v>0</v>
      </c>
      <c r="J12" s="9">
        <v>9029683850</v>
      </c>
      <c r="L12" s="10">
        <v>0.86</v>
      </c>
      <c r="N12" s="9">
        <v>0</v>
      </c>
      <c r="P12" s="101">
        <v>13924075012</v>
      </c>
      <c r="Q12" s="101"/>
      <c r="S12" s="9">
        <v>0</v>
      </c>
      <c r="U12" s="9">
        <f t="shared" si="0"/>
        <v>13924075012</v>
      </c>
      <c r="W12" s="10">
        <v>0.17</v>
      </c>
    </row>
    <row r="13" spans="1:23" ht="21.75" customHeight="1" x14ac:dyDescent="0.2">
      <c r="A13" s="94" t="s">
        <v>102</v>
      </c>
      <c r="B13" s="94"/>
      <c r="D13" s="9">
        <v>0</v>
      </c>
      <c r="F13" s="9">
        <v>3661358939</v>
      </c>
      <c r="H13" s="9">
        <v>0</v>
      </c>
      <c r="J13" s="9">
        <v>3661358939</v>
      </c>
      <c r="L13" s="10">
        <v>0.35</v>
      </c>
      <c r="N13" s="9">
        <v>0</v>
      </c>
      <c r="P13" s="101">
        <v>3661358939</v>
      </c>
      <c r="Q13" s="101"/>
      <c r="S13" s="9">
        <v>0</v>
      </c>
      <c r="U13" s="9">
        <f t="shared" si="0"/>
        <v>3661358939</v>
      </c>
      <c r="W13" s="10">
        <v>0.04</v>
      </c>
    </row>
    <row r="14" spans="1:23" ht="21.75" customHeight="1" x14ac:dyDescent="0.2">
      <c r="A14" s="94" t="s">
        <v>98</v>
      </c>
      <c r="B14" s="94"/>
      <c r="D14" s="9">
        <v>0</v>
      </c>
      <c r="F14" s="9">
        <v>10655515020</v>
      </c>
      <c r="H14" s="9">
        <v>0</v>
      </c>
      <c r="J14" s="9">
        <v>10655515020</v>
      </c>
      <c r="L14" s="10">
        <v>1.01</v>
      </c>
      <c r="N14" s="9">
        <v>0</v>
      </c>
      <c r="P14" s="101">
        <v>39578652601</v>
      </c>
      <c r="Q14" s="101"/>
      <c r="S14" s="9">
        <v>0</v>
      </c>
      <c r="U14" s="9">
        <f t="shared" si="0"/>
        <v>39578652601</v>
      </c>
      <c r="W14" s="10">
        <v>0.47</v>
      </c>
    </row>
    <row r="15" spans="1:23" ht="21.75" customHeight="1" x14ac:dyDescent="0.2">
      <c r="A15" s="94" t="s">
        <v>101</v>
      </c>
      <c r="B15" s="94"/>
      <c r="D15" s="9">
        <v>0</v>
      </c>
      <c r="F15" s="9">
        <v>2893528114</v>
      </c>
      <c r="H15" s="9">
        <v>0</v>
      </c>
      <c r="J15" s="9">
        <v>2893528114</v>
      </c>
      <c r="L15" s="10">
        <v>0.28000000000000003</v>
      </c>
      <c r="N15" s="9">
        <v>0</v>
      </c>
      <c r="P15" s="101">
        <v>10832170996</v>
      </c>
      <c r="Q15" s="101"/>
      <c r="S15" s="9">
        <v>0</v>
      </c>
      <c r="U15" s="9">
        <f t="shared" si="0"/>
        <v>10832170996</v>
      </c>
      <c r="W15" s="10">
        <v>0.13</v>
      </c>
    </row>
    <row r="16" spans="1:23" ht="21.75" customHeight="1" x14ac:dyDescent="0.2">
      <c r="A16" s="94" t="s">
        <v>96</v>
      </c>
      <c r="B16" s="94"/>
      <c r="D16" s="9">
        <v>0</v>
      </c>
      <c r="F16" s="9">
        <v>8228530750</v>
      </c>
      <c r="H16" s="9">
        <v>0</v>
      </c>
      <c r="J16" s="9">
        <v>8228530750</v>
      </c>
      <c r="L16" s="10">
        <v>0.78</v>
      </c>
      <c r="N16" s="9">
        <v>0</v>
      </c>
      <c r="P16" s="101">
        <v>23855805750</v>
      </c>
      <c r="Q16" s="101"/>
      <c r="S16" s="9">
        <v>0</v>
      </c>
      <c r="U16" s="9">
        <f t="shared" si="0"/>
        <v>23855805750</v>
      </c>
      <c r="W16" s="10">
        <v>0.28999999999999998</v>
      </c>
    </row>
    <row r="17" spans="1:23" ht="21.75" customHeight="1" x14ac:dyDescent="0.2">
      <c r="A17" s="94" t="s">
        <v>100</v>
      </c>
      <c r="B17" s="94"/>
      <c r="D17" s="9">
        <v>0</v>
      </c>
      <c r="F17" s="9">
        <v>2840023577</v>
      </c>
      <c r="H17" s="9">
        <v>0</v>
      </c>
      <c r="J17" s="9">
        <v>2840023577</v>
      </c>
      <c r="L17" s="10">
        <v>0.27</v>
      </c>
      <c r="N17" s="9">
        <v>0</v>
      </c>
      <c r="P17" s="101">
        <v>10776929936</v>
      </c>
      <c r="Q17" s="101"/>
      <c r="S17" s="9">
        <v>0</v>
      </c>
      <c r="U17" s="9">
        <f t="shared" si="0"/>
        <v>10776929936</v>
      </c>
      <c r="W17" s="10">
        <v>0.13</v>
      </c>
    </row>
    <row r="18" spans="1:23" ht="21.75" customHeight="1" x14ac:dyDescent="0.2">
      <c r="A18" s="96" t="s">
        <v>99</v>
      </c>
      <c r="B18" s="96"/>
      <c r="D18" s="13">
        <v>0</v>
      </c>
      <c r="F18" s="13">
        <v>23757456800</v>
      </c>
      <c r="H18" s="13">
        <v>0</v>
      </c>
      <c r="J18" s="13">
        <v>23757456800</v>
      </c>
      <c r="L18" s="14">
        <v>2.2599999999999998</v>
      </c>
      <c r="N18" s="13">
        <v>0</v>
      </c>
      <c r="P18" s="101">
        <v>51169398405</v>
      </c>
      <c r="Q18" s="103"/>
      <c r="S18" s="13">
        <v>0</v>
      </c>
      <c r="U18" s="9">
        <f t="shared" si="0"/>
        <v>51169398405</v>
      </c>
      <c r="W18" s="14">
        <v>0.61</v>
      </c>
    </row>
    <row r="19" spans="1:23" ht="21.75" customHeight="1" x14ac:dyDescent="0.2">
      <c r="A19" s="97" t="s">
        <v>66</v>
      </c>
      <c r="B19" s="97"/>
      <c r="D19" s="16">
        <v>0</v>
      </c>
      <c r="F19" s="16">
        <v>115227497780</v>
      </c>
      <c r="H19" s="16">
        <v>0</v>
      </c>
      <c r="J19" s="16">
        <v>115227497780</v>
      </c>
      <c r="L19" s="17">
        <v>10.96</v>
      </c>
      <c r="N19" s="16">
        <v>0</v>
      </c>
      <c r="Q19" s="20">
        <v>330389320700</v>
      </c>
      <c r="S19" s="20">
        <v>46423487976</v>
      </c>
      <c r="U19" s="56">
        <f>SUM(U9:U18)</f>
        <v>376812808676</v>
      </c>
      <c r="W19" s="17">
        <v>4.51</v>
      </c>
    </row>
  </sheetData>
  <mergeCells count="31">
    <mergeCell ref="A19:B19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4"/>
  <sheetViews>
    <sheetView rightToLeft="1" view="pageBreakPreview" topLeftCell="A4" zoomScale="70" zoomScaleNormal="100" zoomScaleSheetLayoutView="70" workbookViewId="0">
      <selection activeCell="L36" sqref="L36"/>
    </sheetView>
  </sheetViews>
  <sheetFormatPr defaultRowHeight="12.75" x14ac:dyDescent="0.2"/>
  <cols>
    <col min="1" max="1" width="6.7109375" bestFit="1" customWidth="1"/>
    <col min="2" max="2" width="28" customWidth="1"/>
    <col min="3" max="3" width="1.28515625" customWidth="1"/>
    <col min="4" max="4" width="16.85546875" bestFit="1" customWidth="1"/>
    <col min="5" max="5" width="1.28515625" customWidth="1"/>
    <col min="6" max="6" width="17.5703125" bestFit="1" customWidth="1"/>
    <col min="7" max="7" width="1.28515625" customWidth="1"/>
    <col min="8" max="8" width="15.5703125" bestFit="1" customWidth="1"/>
    <col min="9" max="9" width="1.28515625" customWidth="1"/>
    <col min="10" max="10" width="16.85546875" bestFit="1" customWidth="1"/>
    <col min="11" max="11" width="1.28515625" customWidth="1"/>
    <col min="12" max="12" width="18.42578125" bestFit="1" customWidth="1"/>
    <col min="13" max="13" width="1.28515625" customWidth="1"/>
    <col min="14" max="14" width="17.7109375" bestFit="1" customWidth="1"/>
    <col min="15" max="15" width="1.28515625" customWidth="1"/>
    <col min="16" max="16" width="16.5703125" bestFit="1" customWidth="1"/>
    <col min="17" max="17" width="1.28515625" customWidth="1"/>
    <col min="18" max="18" width="18.42578125" bestFit="1" customWidth="1"/>
    <col min="19" max="19" width="0.28515625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1" t="s">
        <v>222</v>
      </c>
      <c r="B5" s="89" t="s">
        <v>223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D6" s="90" t="s">
        <v>206</v>
      </c>
      <c r="E6" s="90"/>
      <c r="F6" s="90"/>
      <c r="G6" s="90"/>
      <c r="H6" s="90"/>
      <c r="I6" s="90"/>
      <c r="J6" s="90"/>
      <c r="L6" s="90" t="s">
        <v>207</v>
      </c>
      <c r="M6" s="90"/>
      <c r="N6" s="90"/>
      <c r="O6" s="90"/>
      <c r="P6" s="90"/>
      <c r="Q6" s="90"/>
      <c r="R6" s="9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90" t="s">
        <v>224</v>
      </c>
      <c r="B8" s="90"/>
      <c r="D8" s="2" t="s">
        <v>225</v>
      </c>
      <c r="F8" s="2" t="s">
        <v>210</v>
      </c>
      <c r="H8" s="2" t="s">
        <v>211</v>
      </c>
      <c r="J8" s="2" t="s">
        <v>66</v>
      </c>
      <c r="L8" s="2" t="s">
        <v>225</v>
      </c>
      <c r="N8" s="2" t="s">
        <v>210</v>
      </c>
      <c r="P8" s="2" t="s">
        <v>211</v>
      </c>
      <c r="R8" s="51" t="s">
        <v>66</v>
      </c>
    </row>
    <row r="9" spans="1:18" ht="21.75" customHeight="1" x14ac:dyDescent="0.2">
      <c r="A9" s="92" t="s">
        <v>119</v>
      </c>
      <c r="B9" s="92"/>
      <c r="D9" s="59">
        <v>0</v>
      </c>
      <c r="E9" s="45"/>
      <c r="F9" s="59">
        <v>0</v>
      </c>
      <c r="G9" s="45"/>
      <c r="H9" s="59">
        <v>36128117704</v>
      </c>
      <c r="I9" s="45"/>
      <c r="J9" s="59">
        <v>36128117704</v>
      </c>
      <c r="K9" s="45"/>
      <c r="L9" s="59">
        <v>0</v>
      </c>
      <c r="M9" s="45"/>
      <c r="N9" s="59">
        <v>0</v>
      </c>
      <c r="O9" s="45"/>
      <c r="P9" s="59">
        <v>36128117704</v>
      </c>
      <c r="Q9" s="45"/>
      <c r="R9" s="60">
        <f>P9+N9+L9</f>
        <v>36128117704</v>
      </c>
    </row>
    <row r="10" spans="1:18" ht="21.75" customHeight="1" x14ac:dyDescent="0.2">
      <c r="A10" s="94" t="s">
        <v>143</v>
      </c>
      <c r="B10" s="94"/>
      <c r="D10" s="60">
        <v>3390152568</v>
      </c>
      <c r="E10" s="45"/>
      <c r="F10" s="60">
        <v>0</v>
      </c>
      <c r="G10" s="45"/>
      <c r="H10" s="60">
        <v>13173087760</v>
      </c>
      <c r="I10" s="45"/>
      <c r="J10" s="60">
        <v>16563240328</v>
      </c>
      <c r="K10" s="45"/>
      <c r="L10" s="60">
        <v>40891088415</v>
      </c>
      <c r="M10" s="45"/>
      <c r="N10" s="60">
        <v>0</v>
      </c>
      <c r="O10" s="45"/>
      <c r="P10" s="60">
        <v>13173087760</v>
      </c>
      <c r="Q10" s="45"/>
      <c r="R10" s="60">
        <f t="shared" ref="R10:R35" si="0">P10+N10+L10</f>
        <v>54064176175</v>
      </c>
    </row>
    <row r="11" spans="1:18" ht="21.75" customHeight="1" x14ac:dyDescent="0.2">
      <c r="A11" s="94" t="s">
        <v>226</v>
      </c>
      <c r="B11" s="94"/>
      <c r="D11" s="60">
        <v>0</v>
      </c>
      <c r="E11" s="45"/>
      <c r="F11" s="60">
        <v>0</v>
      </c>
      <c r="G11" s="45"/>
      <c r="H11" s="60">
        <v>0</v>
      </c>
      <c r="I11" s="45"/>
      <c r="J11" s="60">
        <v>0</v>
      </c>
      <c r="K11" s="45"/>
      <c r="L11" s="60">
        <v>6070191478</v>
      </c>
      <c r="M11" s="45"/>
      <c r="N11" s="60">
        <v>0</v>
      </c>
      <c r="O11" s="45"/>
      <c r="P11" s="60">
        <v>8016481450</v>
      </c>
      <c r="Q11" s="45"/>
      <c r="R11" s="60">
        <f t="shared" si="0"/>
        <v>14086672928</v>
      </c>
    </row>
    <row r="12" spans="1:18" ht="21.75" customHeight="1" x14ac:dyDescent="0.2">
      <c r="A12" s="94" t="s">
        <v>227</v>
      </c>
      <c r="B12" s="94"/>
      <c r="D12" s="60">
        <v>0</v>
      </c>
      <c r="E12" s="45"/>
      <c r="F12" s="60">
        <v>0</v>
      </c>
      <c r="G12" s="45"/>
      <c r="H12" s="60">
        <v>0</v>
      </c>
      <c r="I12" s="45"/>
      <c r="J12" s="60">
        <v>0</v>
      </c>
      <c r="K12" s="45"/>
      <c r="L12" s="60">
        <v>0</v>
      </c>
      <c r="M12" s="45"/>
      <c r="N12" s="60">
        <v>0</v>
      </c>
      <c r="O12" s="45"/>
      <c r="P12" s="60">
        <v>56811883203</v>
      </c>
      <c r="Q12" s="45"/>
      <c r="R12" s="60">
        <f t="shared" si="0"/>
        <v>56811883203</v>
      </c>
    </row>
    <row r="13" spans="1:18" ht="21.75" customHeight="1" x14ac:dyDescent="0.2">
      <c r="A13" s="94" t="s">
        <v>228</v>
      </c>
      <c r="B13" s="94"/>
      <c r="D13" s="60">
        <v>0</v>
      </c>
      <c r="E13" s="45"/>
      <c r="F13" s="60">
        <v>0</v>
      </c>
      <c r="G13" s="45"/>
      <c r="H13" s="60">
        <v>0</v>
      </c>
      <c r="I13" s="45"/>
      <c r="J13" s="60">
        <v>0</v>
      </c>
      <c r="K13" s="45"/>
      <c r="L13" s="60">
        <v>0</v>
      </c>
      <c r="M13" s="45"/>
      <c r="N13" s="60">
        <v>0</v>
      </c>
      <c r="O13" s="45"/>
      <c r="P13" s="60">
        <v>22802035677</v>
      </c>
      <c r="Q13" s="45"/>
      <c r="R13" s="60">
        <f t="shared" si="0"/>
        <v>22802035677</v>
      </c>
    </row>
    <row r="14" spans="1:18" ht="21.75" customHeight="1" x14ac:dyDescent="0.2">
      <c r="A14" s="94" t="s">
        <v>229</v>
      </c>
      <c r="B14" s="94"/>
      <c r="D14" s="60">
        <v>0</v>
      </c>
      <c r="E14" s="45"/>
      <c r="F14" s="60">
        <v>0</v>
      </c>
      <c r="G14" s="45"/>
      <c r="H14" s="60">
        <v>0</v>
      </c>
      <c r="I14" s="45"/>
      <c r="J14" s="60">
        <v>0</v>
      </c>
      <c r="K14" s="45"/>
      <c r="L14" s="60">
        <v>93800911470</v>
      </c>
      <c r="M14" s="45"/>
      <c r="N14" s="60">
        <v>0</v>
      </c>
      <c r="O14" s="45"/>
      <c r="P14" s="60">
        <v>66766607974</v>
      </c>
      <c r="Q14" s="45"/>
      <c r="R14" s="60">
        <f t="shared" si="0"/>
        <v>160567519444</v>
      </c>
    </row>
    <row r="15" spans="1:18" ht="21.75" customHeight="1" x14ac:dyDescent="0.2">
      <c r="A15" s="94" t="s">
        <v>230</v>
      </c>
      <c r="B15" s="94"/>
      <c r="D15" s="60">
        <v>0</v>
      </c>
      <c r="E15" s="45"/>
      <c r="F15" s="60">
        <v>0</v>
      </c>
      <c r="G15" s="45"/>
      <c r="H15" s="60">
        <v>0</v>
      </c>
      <c r="I15" s="45"/>
      <c r="J15" s="60">
        <v>0</v>
      </c>
      <c r="K15" s="45"/>
      <c r="L15" s="60">
        <v>0</v>
      </c>
      <c r="M15" s="45"/>
      <c r="N15" s="60">
        <v>0</v>
      </c>
      <c r="O15" s="45"/>
      <c r="P15" s="60">
        <v>84522208547</v>
      </c>
      <c r="Q15" s="45"/>
      <c r="R15" s="60">
        <f t="shared" si="0"/>
        <v>84522208547</v>
      </c>
    </row>
    <row r="16" spans="1:18" ht="21.75" customHeight="1" x14ac:dyDescent="0.2">
      <c r="A16" s="94" t="s">
        <v>231</v>
      </c>
      <c r="B16" s="94"/>
      <c r="D16" s="60">
        <v>0</v>
      </c>
      <c r="E16" s="45"/>
      <c r="F16" s="60">
        <v>0</v>
      </c>
      <c r="G16" s="45"/>
      <c r="H16" s="60">
        <v>0</v>
      </c>
      <c r="I16" s="45"/>
      <c r="J16" s="60">
        <v>0</v>
      </c>
      <c r="K16" s="45"/>
      <c r="L16" s="60">
        <v>0</v>
      </c>
      <c r="M16" s="45"/>
      <c r="N16" s="60">
        <v>0</v>
      </c>
      <c r="O16" s="45"/>
      <c r="P16" s="60">
        <v>71935899414</v>
      </c>
      <c r="Q16" s="45"/>
      <c r="R16" s="60">
        <f t="shared" si="0"/>
        <v>71935899414</v>
      </c>
    </row>
    <row r="17" spans="1:18" ht="21.75" customHeight="1" x14ac:dyDescent="0.2">
      <c r="A17" s="94" t="s">
        <v>232</v>
      </c>
      <c r="B17" s="94"/>
      <c r="D17" s="60">
        <v>0</v>
      </c>
      <c r="E17" s="45"/>
      <c r="F17" s="60">
        <v>0</v>
      </c>
      <c r="G17" s="45"/>
      <c r="H17" s="60">
        <v>0</v>
      </c>
      <c r="I17" s="45"/>
      <c r="J17" s="60">
        <v>0</v>
      </c>
      <c r="K17" s="45"/>
      <c r="L17" s="60">
        <v>0</v>
      </c>
      <c r="M17" s="45"/>
      <c r="N17" s="60">
        <v>0</v>
      </c>
      <c r="O17" s="45"/>
      <c r="P17" s="60">
        <v>29401089035</v>
      </c>
      <c r="Q17" s="45"/>
      <c r="R17" s="60">
        <f t="shared" si="0"/>
        <v>29401089035</v>
      </c>
    </row>
    <row r="18" spans="1:18" ht="21.75" customHeight="1" x14ac:dyDescent="0.2">
      <c r="A18" s="94" t="s">
        <v>233</v>
      </c>
      <c r="B18" s="94"/>
      <c r="D18" s="60">
        <v>0</v>
      </c>
      <c r="E18" s="45"/>
      <c r="F18" s="60">
        <v>0</v>
      </c>
      <c r="G18" s="45"/>
      <c r="H18" s="60">
        <v>0</v>
      </c>
      <c r="I18" s="45"/>
      <c r="J18" s="60">
        <v>0</v>
      </c>
      <c r="K18" s="45"/>
      <c r="L18" s="60">
        <v>196358443063</v>
      </c>
      <c r="M18" s="45"/>
      <c r="N18" s="60">
        <v>0</v>
      </c>
      <c r="O18" s="45"/>
      <c r="P18" s="60">
        <v>29491193496</v>
      </c>
      <c r="Q18" s="45"/>
      <c r="R18" s="60">
        <f t="shared" si="0"/>
        <v>225849636559</v>
      </c>
    </row>
    <row r="19" spans="1:18" ht="21.75" customHeight="1" x14ac:dyDescent="0.2">
      <c r="A19" s="94" t="s">
        <v>154</v>
      </c>
      <c r="B19" s="94"/>
      <c r="D19" s="60">
        <v>50923714469</v>
      </c>
      <c r="E19" s="45"/>
      <c r="F19" s="60">
        <v>9312042318</v>
      </c>
      <c r="G19" s="45"/>
      <c r="H19" s="60">
        <v>0</v>
      </c>
      <c r="I19" s="45"/>
      <c r="J19" s="60">
        <v>60235756787</v>
      </c>
      <c r="K19" s="45"/>
      <c r="L19" s="60">
        <v>320743961692</v>
      </c>
      <c r="M19" s="45"/>
      <c r="N19" s="60">
        <v>-239330483479</v>
      </c>
      <c r="O19" s="45"/>
      <c r="P19" s="60">
        <v>0</v>
      </c>
      <c r="Q19" s="45"/>
      <c r="R19" s="60">
        <f t="shared" si="0"/>
        <v>81413478213</v>
      </c>
    </row>
    <row r="20" spans="1:18" ht="21.75" customHeight="1" x14ac:dyDescent="0.2">
      <c r="A20" s="94" t="s">
        <v>163</v>
      </c>
      <c r="B20" s="94"/>
      <c r="D20" s="60">
        <v>41144620020</v>
      </c>
      <c r="E20" s="45"/>
      <c r="F20" s="60">
        <v>0</v>
      </c>
      <c r="G20" s="45"/>
      <c r="H20" s="60">
        <v>0</v>
      </c>
      <c r="I20" s="45"/>
      <c r="J20" s="60">
        <v>41144620020</v>
      </c>
      <c r="K20" s="45"/>
      <c r="L20" s="60">
        <v>166378831798</v>
      </c>
      <c r="M20" s="45"/>
      <c r="N20" s="60">
        <v>0</v>
      </c>
      <c r="O20" s="45"/>
      <c r="P20" s="60">
        <v>0</v>
      </c>
      <c r="Q20" s="45"/>
      <c r="R20" s="60">
        <f t="shared" si="0"/>
        <v>166378831798</v>
      </c>
    </row>
    <row r="21" spans="1:18" ht="21.75" customHeight="1" x14ac:dyDescent="0.2">
      <c r="A21" s="94" t="s">
        <v>125</v>
      </c>
      <c r="B21" s="94"/>
      <c r="D21" s="60">
        <v>33034687530</v>
      </c>
      <c r="E21" s="45"/>
      <c r="F21" s="60">
        <v>0</v>
      </c>
      <c r="G21" s="45"/>
      <c r="H21" s="60">
        <v>0</v>
      </c>
      <c r="I21" s="45"/>
      <c r="J21" s="60">
        <v>33034687530</v>
      </c>
      <c r="K21" s="45"/>
      <c r="L21" s="60">
        <v>142044265771</v>
      </c>
      <c r="M21" s="45"/>
      <c r="N21" s="60">
        <v>-706874999</v>
      </c>
      <c r="O21" s="45"/>
      <c r="P21" s="60">
        <v>0</v>
      </c>
      <c r="Q21" s="45"/>
      <c r="R21" s="60">
        <f t="shared" si="0"/>
        <v>141337390772</v>
      </c>
    </row>
    <row r="22" spans="1:18" ht="21.75" customHeight="1" x14ac:dyDescent="0.2">
      <c r="A22" s="94" t="s">
        <v>163</v>
      </c>
      <c r="B22" s="94"/>
      <c r="D22" s="60">
        <v>42702844200</v>
      </c>
      <c r="E22" s="45"/>
      <c r="F22" s="60">
        <v>0</v>
      </c>
      <c r="G22" s="45"/>
      <c r="H22" s="60">
        <v>0</v>
      </c>
      <c r="I22" s="45"/>
      <c r="J22" s="60">
        <v>42702844200</v>
      </c>
      <c r="K22" s="45"/>
      <c r="L22" s="60">
        <v>199327974598</v>
      </c>
      <c r="M22" s="45"/>
      <c r="N22" s="60">
        <v>0</v>
      </c>
      <c r="O22" s="45"/>
      <c r="P22" s="60">
        <v>0</v>
      </c>
      <c r="Q22" s="45"/>
      <c r="R22" s="60">
        <f t="shared" si="0"/>
        <v>199327974598</v>
      </c>
    </row>
    <row r="23" spans="1:18" ht="21.75" customHeight="1" x14ac:dyDescent="0.2">
      <c r="A23" s="94" t="s">
        <v>151</v>
      </c>
      <c r="B23" s="94"/>
      <c r="D23" s="60">
        <v>40423043895</v>
      </c>
      <c r="E23" s="45"/>
      <c r="F23" s="60">
        <v>5839023303</v>
      </c>
      <c r="G23" s="45"/>
      <c r="H23" s="60">
        <v>0</v>
      </c>
      <c r="I23" s="45"/>
      <c r="J23" s="60">
        <v>46262067198</v>
      </c>
      <c r="K23" s="45"/>
      <c r="L23" s="60">
        <v>460959364320</v>
      </c>
      <c r="M23" s="45"/>
      <c r="N23" s="60">
        <v>-187319589149</v>
      </c>
      <c r="O23" s="45"/>
      <c r="P23" s="60">
        <v>0</v>
      </c>
      <c r="Q23" s="45"/>
      <c r="R23" s="60">
        <f t="shared" si="0"/>
        <v>273639775171</v>
      </c>
    </row>
    <row r="24" spans="1:18" ht="21.75" customHeight="1" x14ac:dyDescent="0.2">
      <c r="A24" s="94" t="s">
        <v>148</v>
      </c>
      <c r="B24" s="94"/>
      <c r="D24" s="60">
        <v>11736345221</v>
      </c>
      <c r="E24" s="45"/>
      <c r="F24" s="60">
        <v>13409930963</v>
      </c>
      <c r="G24" s="45"/>
      <c r="H24" s="60">
        <v>0</v>
      </c>
      <c r="I24" s="45"/>
      <c r="J24" s="60">
        <v>25146276184</v>
      </c>
      <c r="K24" s="45"/>
      <c r="L24" s="60">
        <v>74009593276</v>
      </c>
      <c r="M24" s="45"/>
      <c r="N24" s="60">
        <v>35858164309</v>
      </c>
      <c r="O24" s="45"/>
      <c r="P24" s="60">
        <v>0</v>
      </c>
      <c r="Q24" s="45"/>
      <c r="R24" s="60">
        <f t="shared" si="0"/>
        <v>109867757585</v>
      </c>
    </row>
    <row r="25" spans="1:18" ht="21.75" customHeight="1" x14ac:dyDescent="0.2">
      <c r="A25" s="94" t="s">
        <v>146</v>
      </c>
      <c r="B25" s="94"/>
      <c r="D25" s="60">
        <v>14770221570</v>
      </c>
      <c r="E25" s="45"/>
      <c r="F25" s="60">
        <v>-36738712456</v>
      </c>
      <c r="G25" s="45"/>
      <c r="H25" s="60">
        <v>0</v>
      </c>
      <c r="I25" s="45"/>
      <c r="J25" s="60">
        <v>-21968490886</v>
      </c>
      <c r="K25" s="45"/>
      <c r="L25" s="60">
        <v>100467388994</v>
      </c>
      <c r="M25" s="45"/>
      <c r="N25" s="60">
        <v>15682076833</v>
      </c>
      <c r="O25" s="45"/>
      <c r="P25" s="60">
        <v>0</v>
      </c>
      <c r="Q25" s="45"/>
      <c r="R25" s="60">
        <f t="shared" si="0"/>
        <v>116149465827</v>
      </c>
    </row>
    <row r="26" spans="1:18" ht="21.75" customHeight="1" x14ac:dyDescent="0.2">
      <c r="A26" s="94" t="s">
        <v>157</v>
      </c>
      <c r="B26" s="94"/>
      <c r="D26" s="60">
        <v>4093211985</v>
      </c>
      <c r="E26" s="45"/>
      <c r="F26" s="60">
        <v>0</v>
      </c>
      <c r="G26" s="45"/>
      <c r="H26" s="60">
        <v>0</v>
      </c>
      <c r="I26" s="45"/>
      <c r="J26" s="60">
        <v>4093211985</v>
      </c>
      <c r="K26" s="45"/>
      <c r="L26" s="60">
        <v>42596940146</v>
      </c>
      <c r="M26" s="45"/>
      <c r="N26" s="60">
        <v>-54374999</v>
      </c>
      <c r="O26" s="45"/>
      <c r="P26" s="60">
        <v>0</v>
      </c>
      <c r="Q26" s="45"/>
      <c r="R26" s="60">
        <f t="shared" si="0"/>
        <v>42542565147</v>
      </c>
    </row>
    <row r="27" spans="1:18" ht="21.75" customHeight="1" x14ac:dyDescent="0.2">
      <c r="A27" s="94" t="s">
        <v>140</v>
      </c>
      <c r="B27" s="94"/>
      <c r="D27" s="60">
        <v>13937328909</v>
      </c>
      <c r="E27" s="45"/>
      <c r="F27" s="60">
        <v>0</v>
      </c>
      <c r="G27" s="45"/>
      <c r="H27" s="60">
        <v>0</v>
      </c>
      <c r="I27" s="45"/>
      <c r="J27" s="60">
        <v>13937328909</v>
      </c>
      <c r="K27" s="45"/>
      <c r="L27" s="60">
        <v>109162086231</v>
      </c>
      <c r="M27" s="45"/>
      <c r="N27" s="60">
        <v>14573385750</v>
      </c>
      <c r="O27" s="45"/>
      <c r="P27" s="60">
        <v>0</v>
      </c>
      <c r="Q27" s="45"/>
      <c r="R27" s="60">
        <f t="shared" si="0"/>
        <v>123735471981</v>
      </c>
    </row>
    <row r="28" spans="1:18" ht="21.75" customHeight="1" x14ac:dyDescent="0.2">
      <c r="A28" s="94" t="s">
        <v>131</v>
      </c>
      <c r="B28" s="94"/>
      <c r="D28" s="60">
        <v>19391703700</v>
      </c>
      <c r="E28" s="45"/>
      <c r="F28" s="60">
        <v>4217705375</v>
      </c>
      <c r="G28" s="45"/>
      <c r="H28" s="60">
        <v>0</v>
      </c>
      <c r="I28" s="45"/>
      <c r="J28" s="60">
        <v>23609409075</v>
      </c>
      <c r="K28" s="45"/>
      <c r="L28" s="60">
        <v>122894063937</v>
      </c>
      <c r="M28" s="45"/>
      <c r="N28" s="60">
        <v>26963437500</v>
      </c>
      <c r="O28" s="45"/>
      <c r="P28" s="60">
        <v>0</v>
      </c>
      <c r="Q28" s="45"/>
      <c r="R28" s="60">
        <f t="shared" si="0"/>
        <v>149857501437</v>
      </c>
    </row>
    <row r="29" spans="1:18" ht="21.75" customHeight="1" x14ac:dyDescent="0.2">
      <c r="A29" s="94" t="s">
        <v>137</v>
      </c>
      <c r="B29" s="94"/>
      <c r="D29" s="60">
        <v>4182756081</v>
      </c>
      <c r="E29" s="45"/>
      <c r="F29" s="60">
        <v>-3673001718</v>
      </c>
      <c r="G29" s="45"/>
      <c r="H29" s="60">
        <v>0</v>
      </c>
      <c r="I29" s="45"/>
      <c r="J29" s="60">
        <v>509754363</v>
      </c>
      <c r="K29" s="45"/>
      <c r="L29" s="60">
        <v>27005735301</v>
      </c>
      <c r="M29" s="45"/>
      <c r="N29" s="60">
        <v>8309061578</v>
      </c>
      <c r="O29" s="45"/>
      <c r="P29" s="60">
        <v>0</v>
      </c>
      <c r="Q29" s="45"/>
      <c r="R29" s="60">
        <f t="shared" si="0"/>
        <v>35314796879</v>
      </c>
    </row>
    <row r="30" spans="1:18" ht="21.75" customHeight="1" x14ac:dyDescent="0.2">
      <c r="A30" s="94" t="s">
        <v>128</v>
      </c>
      <c r="B30" s="94"/>
      <c r="D30" s="60">
        <v>56302650334</v>
      </c>
      <c r="E30" s="45"/>
      <c r="F30" s="60">
        <v>-114909324061</v>
      </c>
      <c r="G30" s="45"/>
      <c r="H30" s="60">
        <v>0</v>
      </c>
      <c r="I30" s="45"/>
      <c r="J30" s="60">
        <v>-58606673727</v>
      </c>
      <c r="K30" s="45"/>
      <c r="L30" s="60">
        <v>569146174098</v>
      </c>
      <c r="M30" s="45"/>
      <c r="N30" s="60">
        <v>-185396373975</v>
      </c>
      <c r="O30" s="45"/>
      <c r="P30" s="60">
        <v>0</v>
      </c>
      <c r="Q30" s="45"/>
      <c r="R30" s="60">
        <f t="shared" si="0"/>
        <v>383749800123</v>
      </c>
    </row>
    <row r="31" spans="1:18" ht="21.75" customHeight="1" x14ac:dyDescent="0.2">
      <c r="A31" s="94" t="s">
        <v>134</v>
      </c>
      <c r="B31" s="94"/>
      <c r="D31" s="60">
        <v>11157862170</v>
      </c>
      <c r="E31" s="45"/>
      <c r="F31" s="60">
        <v>0</v>
      </c>
      <c r="G31" s="45"/>
      <c r="H31" s="60">
        <v>0</v>
      </c>
      <c r="I31" s="45"/>
      <c r="J31" s="60">
        <v>11157862170</v>
      </c>
      <c r="K31" s="45"/>
      <c r="L31" s="60">
        <v>110068379450</v>
      </c>
      <c r="M31" s="45"/>
      <c r="N31" s="60">
        <v>-6036497186</v>
      </c>
      <c r="O31" s="45"/>
      <c r="P31" s="60">
        <v>0</v>
      </c>
      <c r="Q31" s="45"/>
      <c r="R31" s="60">
        <f t="shared" si="0"/>
        <v>104031882264</v>
      </c>
    </row>
    <row r="32" spans="1:18" ht="21.75" customHeight="1" x14ac:dyDescent="0.2">
      <c r="A32" s="94" t="s">
        <v>160</v>
      </c>
      <c r="B32" s="94"/>
      <c r="D32" s="60">
        <v>394718651</v>
      </c>
      <c r="E32" s="45"/>
      <c r="F32" s="60">
        <v>-299249999</v>
      </c>
      <c r="G32" s="45"/>
      <c r="H32" s="60">
        <v>0</v>
      </c>
      <c r="I32" s="45"/>
      <c r="J32" s="60">
        <v>95468652</v>
      </c>
      <c r="K32" s="45"/>
      <c r="L32" s="60">
        <v>394718651</v>
      </c>
      <c r="M32" s="45"/>
      <c r="N32" s="60">
        <v>-299249999</v>
      </c>
      <c r="O32" s="45"/>
      <c r="P32" s="60">
        <v>0</v>
      </c>
      <c r="Q32" s="45"/>
      <c r="R32" s="60">
        <f t="shared" si="0"/>
        <v>95468652</v>
      </c>
    </row>
    <row r="33" spans="1:18" ht="21.75" customHeight="1" x14ac:dyDescent="0.2">
      <c r="A33" s="94" t="s">
        <v>112</v>
      </c>
      <c r="B33" s="94"/>
      <c r="D33" s="60">
        <v>180053119220</v>
      </c>
      <c r="E33" s="45"/>
      <c r="F33" s="60">
        <v>0</v>
      </c>
      <c r="G33" s="45"/>
      <c r="H33" s="60">
        <v>0</v>
      </c>
      <c r="I33" s="45"/>
      <c r="J33" s="60">
        <v>180053119220</v>
      </c>
      <c r="K33" s="45"/>
      <c r="L33" s="60">
        <v>1969300361440</v>
      </c>
      <c r="M33" s="45"/>
      <c r="N33" s="60">
        <v>-389026424650</v>
      </c>
      <c r="O33" s="45"/>
      <c r="P33" s="60">
        <v>0</v>
      </c>
      <c r="Q33" s="45"/>
      <c r="R33" s="60">
        <f t="shared" si="0"/>
        <v>1580273936790</v>
      </c>
    </row>
    <row r="34" spans="1:18" ht="21.75" customHeight="1" x14ac:dyDescent="0.2">
      <c r="A34" s="94" t="s">
        <v>122</v>
      </c>
      <c r="B34" s="94"/>
      <c r="D34" s="60">
        <v>37828310736</v>
      </c>
      <c r="E34" s="45"/>
      <c r="F34" s="60">
        <v>0</v>
      </c>
      <c r="G34" s="45"/>
      <c r="H34" s="60">
        <v>0</v>
      </c>
      <c r="I34" s="45"/>
      <c r="J34" s="60">
        <v>37828310736</v>
      </c>
      <c r="K34" s="45"/>
      <c r="L34" s="60">
        <v>381250763767</v>
      </c>
      <c r="M34" s="45"/>
      <c r="N34" s="60">
        <v>-138425212499</v>
      </c>
      <c r="O34" s="45"/>
      <c r="P34" s="60">
        <v>0</v>
      </c>
      <c r="Q34" s="45"/>
      <c r="R34" s="60">
        <f t="shared" si="0"/>
        <v>242825551268</v>
      </c>
    </row>
    <row r="35" spans="1:18" ht="21.75" customHeight="1" x14ac:dyDescent="0.2">
      <c r="A35" s="94" t="s">
        <v>116</v>
      </c>
      <c r="B35" s="94"/>
      <c r="D35" s="60">
        <v>0</v>
      </c>
      <c r="E35" s="45"/>
      <c r="F35" s="60">
        <v>25531655209</v>
      </c>
      <c r="G35" s="45"/>
      <c r="H35" s="60">
        <v>0</v>
      </c>
      <c r="I35" s="45"/>
      <c r="J35" s="60">
        <v>25531655209</v>
      </c>
      <c r="K35" s="45"/>
      <c r="L35" s="60">
        <v>0</v>
      </c>
      <c r="M35" s="45"/>
      <c r="N35" s="60">
        <v>139654710364</v>
      </c>
      <c r="O35" s="45"/>
      <c r="P35" s="60">
        <v>0</v>
      </c>
      <c r="Q35" s="45"/>
      <c r="R35" s="60">
        <f t="shared" si="0"/>
        <v>139654710364</v>
      </c>
    </row>
    <row r="36" spans="1:18" ht="21.75" customHeight="1" x14ac:dyDescent="0.2">
      <c r="A36" s="94" t="s">
        <v>327</v>
      </c>
      <c r="B36" s="94"/>
      <c r="D36" s="60">
        <v>3706673400</v>
      </c>
      <c r="E36" s="45"/>
      <c r="F36" s="60">
        <v>0</v>
      </c>
      <c r="G36" s="45"/>
      <c r="H36" s="60">
        <v>0</v>
      </c>
      <c r="I36" s="45"/>
      <c r="J36" s="60">
        <f>H36+F36+D36</f>
        <v>3706673400</v>
      </c>
      <c r="K36" s="45"/>
      <c r="L36" s="60">
        <v>8896016160</v>
      </c>
      <c r="M36" s="45"/>
      <c r="N36" s="60">
        <v>0</v>
      </c>
      <c r="O36" s="45"/>
      <c r="P36" s="60">
        <v>0</v>
      </c>
      <c r="Q36" s="45"/>
      <c r="R36" s="60">
        <f>P36+N36+L36</f>
        <v>8896016160</v>
      </c>
    </row>
    <row r="37" spans="1:18" ht="21.75" customHeight="1" thickBot="1" x14ac:dyDescent="0.25">
      <c r="A37" s="111" t="s">
        <v>66</v>
      </c>
      <c r="B37" s="111"/>
      <c r="D37" s="62">
        <f>SUM(D9:D36)</f>
        <v>569173964659</v>
      </c>
      <c r="E37" s="45"/>
      <c r="F37" s="62">
        <f>SUM(F9:F36)</f>
        <v>-97309931066</v>
      </c>
      <c r="G37" s="45"/>
      <c r="H37" s="62">
        <f>SUM(H9:H36)</f>
        <v>49301205464</v>
      </c>
      <c r="I37" s="45"/>
      <c r="J37" s="62">
        <f>SUM(J9:J36)</f>
        <v>521165239057</v>
      </c>
      <c r="K37" s="45"/>
      <c r="L37" s="62">
        <f>SUM(L9:L36)</f>
        <v>5141767254056</v>
      </c>
      <c r="M37" s="45"/>
      <c r="N37" s="62">
        <f>SUM(N9:N36)</f>
        <v>-905554244601</v>
      </c>
      <c r="O37" s="45"/>
      <c r="P37" s="62">
        <f>SUM(P9:P36)</f>
        <v>419048604260</v>
      </c>
      <c r="Q37" s="45"/>
      <c r="R37" s="63">
        <f>SUM(R9:R36)</f>
        <v>4655261613715</v>
      </c>
    </row>
    <row r="40" spans="1:18" x14ac:dyDescent="0.2">
      <c r="L40" s="57"/>
    </row>
    <row r="41" spans="1:18" x14ac:dyDescent="0.2">
      <c r="L41" s="57"/>
    </row>
    <row r="43" spans="1:18" x14ac:dyDescent="0.2">
      <c r="L43" s="57"/>
    </row>
    <row r="44" spans="1:18" x14ac:dyDescent="0.2">
      <c r="L44" s="57"/>
    </row>
  </sheetData>
  <mergeCells count="36">
    <mergeCell ref="A33:B33"/>
    <mergeCell ref="A34:B34"/>
    <mergeCell ref="A35:B35"/>
    <mergeCell ref="A37:B37"/>
    <mergeCell ref="A28:B28"/>
    <mergeCell ref="A29:B29"/>
    <mergeCell ref="A30:B30"/>
    <mergeCell ref="A31:B31"/>
    <mergeCell ref="A32:B32"/>
    <mergeCell ref="A36:B36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9"/>
  <sheetViews>
    <sheetView rightToLeft="1" view="pageBreakPreview" zoomScale="115" zoomScaleNormal="100" zoomScaleSheetLayoutView="115" workbookViewId="0">
      <selection activeCell="A19" sqref="A19:XFD2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6" width="1.28515625" customWidth="1"/>
    <col min="7" max="7" width="19.42578125" customWidth="1"/>
    <col min="8" max="8" width="1.28515625" customWidth="1"/>
    <col min="9" max="9" width="0.28515625" customWidth="1"/>
  </cols>
  <sheetData>
    <row r="1" spans="1: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</row>
    <row r="2" spans="1:8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</row>
    <row r="3" spans="1: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</row>
    <row r="4" spans="1:8" ht="14.45" customHeight="1" x14ac:dyDescent="0.2"/>
    <row r="5" spans="1:8" ht="14.45" customHeight="1" x14ac:dyDescent="0.2">
      <c r="A5" s="1" t="s">
        <v>244</v>
      </c>
      <c r="B5" s="89" t="s">
        <v>245</v>
      </c>
      <c r="C5" s="89"/>
      <c r="D5" s="89"/>
      <c r="E5" s="89"/>
      <c r="F5" s="89"/>
      <c r="G5" s="89"/>
      <c r="H5" s="89"/>
    </row>
    <row r="6" spans="1:8" ht="14.45" customHeight="1" x14ac:dyDescent="0.2">
      <c r="D6" s="90" t="s">
        <v>206</v>
      </c>
      <c r="E6" s="90"/>
      <c r="G6" s="90" t="s">
        <v>207</v>
      </c>
      <c r="H6" s="90"/>
    </row>
    <row r="7" spans="1:8" ht="36.4" customHeight="1" x14ac:dyDescent="0.2">
      <c r="A7" s="90" t="s">
        <v>246</v>
      </c>
      <c r="B7" s="90"/>
      <c r="D7" s="19" t="s">
        <v>247</v>
      </c>
      <c r="E7" s="3"/>
      <c r="G7" s="19" t="s">
        <v>247</v>
      </c>
      <c r="H7" s="3"/>
    </row>
    <row r="8" spans="1:8" ht="21.75" customHeight="1" x14ac:dyDescent="0.2">
      <c r="A8" s="92" t="s">
        <v>318</v>
      </c>
      <c r="B8" s="92"/>
      <c r="D8" s="6">
        <f>'سود سپرده بانکی'!G8</f>
        <v>0</v>
      </c>
      <c r="G8" s="6">
        <f>'سود سپرده بانکی'!M8</f>
        <v>66182</v>
      </c>
    </row>
    <row r="9" spans="1:8" ht="21.75" customHeight="1" x14ac:dyDescent="0.2">
      <c r="A9" s="94" t="s">
        <v>319</v>
      </c>
      <c r="B9" s="94"/>
      <c r="D9" s="9">
        <f>'سود سپرده بانکی'!G9</f>
        <v>90420868666</v>
      </c>
      <c r="G9" s="9">
        <f>'سود سپرده بانکی'!M9</f>
        <v>678702602486</v>
      </c>
    </row>
    <row r="10" spans="1:8" ht="21.75" customHeight="1" x14ac:dyDescent="0.2">
      <c r="A10" s="94" t="s">
        <v>320</v>
      </c>
      <c r="B10" s="94"/>
      <c r="D10" s="9">
        <f>'سود سپرده بانکی'!G10</f>
        <v>124787246461</v>
      </c>
      <c r="G10" s="9">
        <f>'سود سپرده بانکی'!M10</f>
        <v>1003145130968</v>
      </c>
    </row>
    <row r="11" spans="1:8" ht="21.75" customHeight="1" x14ac:dyDescent="0.2">
      <c r="A11" s="94" t="s">
        <v>321</v>
      </c>
      <c r="B11" s="94"/>
      <c r="D11" s="9">
        <f>'سود سپرده بانکی'!G11</f>
        <v>1487549</v>
      </c>
      <c r="G11" s="9">
        <f>'سود سپرده بانکی'!M11</f>
        <v>15225868</v>
      </c>
    </row>
    <row r="12" spans="1:8" ht="21.75" customHeight="1" x14ac:dyDescent="0.2">
      <c r="A12" s="94" t="s">
        <v>322</v>
      </c>
      <c r="B12" s="94"/>
      <c r="D12" s="9">
        <f>'سود سپرده بانکی'!G12</f>
        <v>14240758767</v>
      </c>
      <c r="G12" s="9">
        <f>'سود سپرده بانکی'!M12</f>
        <v>53076377459</v>
      </c>
    </row>
    <row r="13" spans="1:8" ht="21.75" customHeight="1" x14ac:dyDescent="0.2">
      <c r="A13" s="94" t="s">
        <v>290</v>
      </c>
      <c r="B13" s="94"/>
      <c r="D13" s="9">
        <f>'سود سپرده بانکی'!G13</f>
        <v>92695</v>
      </c>
      <c r="G13" s="9">
        <f>'سود سپرده بانکی'!M13</f>
        <v>14870402</v>
      </c>
    </row>
    <row r="14" spans="1:8" ht="21.75" customHeight="1" x14ac:dyDescent="0.2">
      <c r="A14" s="94" t="s">
        <v>323</v>
      </c>
      <c r="B14" s="94"/>
      <c r="D14" s="9">
        <v>0</v>
      </c>
      <c r="G14" s="9">
        <v>1299</v>
      </c>
    </row>
    <row r="15" spans="1:8" ht="21.75" customHeight="1" x14ac:dyDescent="0.2">
      <c r="A15" s="94" t="s">
        <v>324</v>
      </c>
      <c r="B15" s="94"/>
      <c r="D15" s="9">
        <f>'سود سپرده بانکی'!G15</f>
        <v>145034304285</v>
      </c>
      <c r="G15" s="9">
        <f>'سود سپرده بانکی'!M15</f>
        <v>1048871601083</v>
      </c>
    </row>
    <row r="16" spans="1:8" ht="21.75" customHeight="1" x14ac:dyDescent="0.2">
      <c r="A16" s="94" t="s">
        <v>325</v>
      </c>
      <c r="B16" s="94"/>
      <c r="D16" s="9">
        <f>'سود سپرده بانکی'!G16</f>
        <v>10191</v>
      </c>
      <c r="G16" s="9">
        <f>'سود سپرده بانکی'!M16</f>
        <v>32398919240</v>
      </c>
    </row>
    <row r="17" spans="1:7" ht="21.75" customHeight="1" x14ac:dyDescent="0.2">
      <c r="A17" s="94" t="s">
        <v>326</v>
      </c>
      <c r="B17" s="94"/>
      <c r="D17" s="9">
        <f>'سود سپرده بانکی'!G17</f>
        <v>9049</v>
      </c>
      <c r="G17" s="9">
        <f>'سود سپرده بانکی'!M17</f>
        <v>21050491887</v>
      </c>
    </row>
    <row r="18" spans="1:7" ht="21.75" customHeight="1" thickBot="1" x14ac:dyDescent="0.25">
      <c r="A18" s="97" t="s">
        <v>66</v>
      </c>
      <c r="B18" s="97"/>
      <c r="D18" s="16">
        <f>SUM(D8:D17)</f>
        <v>374484777663</v>
      </c>
      <c r="G18" s="16">
        <f>SUM(G8:G17)</f>
        <v>2837275286874</v>
      </c>
    </row>
    <row r="19" spans="1:7" ht="13.5" thickTop="1" x14ac:dyDescent="0.2"/>
  </sheetData>
  <autoFilter ref="A7:H18" xr:uid="{00000000-0001-0000-0C00-000000000000}">
    <filterColumn colId="0" showButton="0"/>
  </autoFilter>
  <mergeCells count="18">
    <mergeCell ref="A17:B17"/>
    <mergeCell ref="A18:B18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H1"/>
    <mergeCell ref="A2:H2"/>
    <mergeCell ref="A3:H3"/>
    <mergeCell ref="B5:H5"/>
    <mergeCell ref="D6:E6"/>
    <mergeCell ref="G6:H6"/>
  </mergeCells>
  <printOptions horizontalCentered="1"/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activeCell="F12" sqref="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7" t="s">
        <v>0</v>
      </c>
      <c r="B1" s="87"/>
      <c r="C1" s="87"/>
      <c r="D1" s="87"/>
      <c r="E1" s="87"/>
      <c r="F1" s="87"/>
    </row>
    <row r="2" spans="1:6" ht="21.75" customHeight="1" x14ac:dyDescent="0.2">
      <c r="A2" s="87" t="s">
        <v>187</v>
      </c>
      <c r="B2" s="87"/>
      <c r="C2" s="87"/>
      <c r="D2" s="87"/>
      <c r="E2" s="87"/>
      <c r="F2" s="87"/>
    </row>
    <row r="3" spans="1:6" ht="21.75" customHeight="1" x14ac:dyDescent="0.2">
      <c r="A3" s="87" t="s">
        <v>2</v>
      </c>
      <c r="B3" s="87"/>
      <c r="C3" s="87"/>
      <c r="D3" s="87"/>
      <c r="E3" s="87"/>
      <c r="F3" s="87"/>
    </row>
    <row r="4" spans="1:6" ht="14.45" customHeight="1" x14ac:dyDescent="0.2"/>
    <row r="5" spans="1:6" ht="29.1" customHeight="1" x14ac:dyDescent="0.2">
      <c r="A5" s="1" t="s">
        <v>248</v>
      </c>
      <c r="B5" s="89" t="s">
        <v>202</v>
      </c>
      <c r="C5" s="89"/>
      <c r="D5" s="89"/>
      <c r="E5" s="89"/>
      <c r="F5" s="89"/>
    </row>
    <row r="6" spans="1:6" ht="14.45" customHeight="1" x14ac:dyDescent="0.2">
      <c r="D6" s="2" t="s">
        <v>206</v>
      </c>
      <c r="F6" s="2" t="s">
        <v>9</v>
      </c>
    </row>
    <row r="7" spans="1:6" ht="14.45" customHeight="1" x14ac:dyDescent="0.2">
      <c r="A7" s="90" t="s">
        <v>202</v>
      </c>
      <c r="B7" s="90"/>
      <c r="D7" s="4" t="s">
        <v>184</v>
      </c>
      <c r="F7" s="4" t="s">
        <v>184</v>
      </c>
    </row>
    <row r="8" spans="1:6" ht="21.75" customHeight="1" x14ac:dyDescent="0.2">
      <c r="A8" s="92" t="s">
        <v>202</v>
      </c>
      <c r="B8" s="92"/>
      <c r="D8" s="6">
        <v>0</v>
      </c>
      <c r="F8" s="6">
        <v>2608137822</v>
      </c>
    </row>
    <row r="9" spans="1:6" ht="21.75" customHeight="1" x14ac:dyDescent="0.2">
      <c r="A9" s="94" t="s">
        <v>249</v>
      </c>
      <c r="B9" s="94"/>
      <c r="D9" s="9">
        <v>0</v>
      </c>
      <c r="F9" s="9">
        <v>700660908</v>
      </c>
    </row>
    <row r="10" spans="1:6" ht="21.75" customHeight="1" x14ac:dyDescent="0.2">
      <c r="A10" s="96" t="s">
        <v>250</v>
      </c>
      <c r="B10" s="96"/>
      <c r="D10" s="13">
        <v>498544145</v>
      </c>
      <c r="F10" s="13">
        <v>855966843</v>
      </c>
    </row>
    <row r="11" spans="1:6" ht="21.75" customHeight="1" x14ac:dyDescent="0.2">
      <c r="A11" s="97" t="s">
        <v>66</v>
      </c>
      <c r="B11" s="97"/>
      <c r="D11" s="16">
        <f>SUM(D8:D10)</f>
        <v>498544145</v>
      </c>
      <c r="F11" s="16">
        <f>SUM(F8:F10)</f>
        <v>4164765573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rintOptions horizontalCentered="1"/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rightToLeft="1" view="pageBreakPreview" zoomScale="80" zoomScaleNormal="100" zoomScaleSheetLayoutView="80" workbookViewId="0">
      <selection activeCell="T1" sqref="T1:X1048576"/>
    </sheetView>
  </sheetViews>
  <sheetFormatPr defaultRowHeight="12.75" x14ac:dyDescent="0.2"/>
  <cols>
    <col min="1" max="1" width="18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</cols>
  <sheetData>
    <row r="1" spans="1:1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1:19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ht="14.45" customHeight="1" x14ac:dyDescent="0.2"/>
    <row r="5" spans="1:19" ht="14.45" customHeight="1" x14ac:dyDescent="0.2">
      <c r="A5" s="89" t="s">
        <v>209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ht="14.45" customHeight="1" x14ac:dyDescent="0.2">
      <c r="A6" s="90" t="s">
        <v>68</v>
      </c>
      <c r="C6" s="90" t="s">
        <v>251</v>
      </c>
      <c r="D6" s="90"/>
      <c r="E6" s="90"/>
      <c r="F6" s="90"/>
      <c r="G6" s="90"/>
      <c r="I6" s="90" t="s">
        <v>206</v>
      </c>
      <c r="J6" s="90"/>
      <c r="K6" s="90"/>
      <c r="L6" s="90"/>
      <c r="M6" s="90"/>
      <c r="O6" s="90" t="s">
        <v>207</v>
      </c>
      <c r="P6" s="90"/>
      <c r="Q6" s="90"/>
      <c r="R6" s="90"/>
      <c r="S6" s="90"/>
    </row>
    <row r="7" spans="1:19" ht="29.1" customHeight="1" x14ac:dyDescent="0.2">
      <c r="A7" s="90"/>
      <c r="C7" s="19" t="s">
        <v>252</v>
      </c>
      <c r="D7" s="3"/>
      <c r="E7" s="19" t="s">
        <v>253</v>
      </c>
      <c r="F7" s="3"/>
      <c r="G7" s="19" t="s">
        <v>254</v>
      </c>
      <c r="I7" s="19" t="s">
        <v>255</v>
      </c>
      <c r="J7" s="3"/>
      <c r="K7" s="19" t="s">
        <v>256</v>
      </c>
      <c r="L7" s="3"/>
      <c r="M7" s="19" t="s">
        <v>257</v>
      </c>
      <c r="O7" s="19" t="s">
        <v>255</v>
      </c>
      <c r="P7" s="3"/>
      <c r="Q7" s="19" t="s">
        <v>256</v>
      </c>
      <c r="R7" s="3"/>
      <c r="S7" s="19" t="s">
        <v>257</v>
      </c>
    </row>
    <row r="8" spans="1:19" ht="21.75" customHeight="1" x14ac:dyDescent="0.2">
      <c r="A8" s="5" t="s">
        <v>20</v>
      </c>
      <c r="C8" s="5" t="s">
        <v>258</v>
      </c>
      <c r="E8" s="6">
        <v>75112336</v>
      </c>
      <c r="G8" s="6">
        <v>70</v>
      </c>
      <c r="I8" s="6">
        <v>0</v>
      </c>
      <c r="K8" s="6">
        <v>0</v>
      </c>
      <c r="M8" s="6">
        <v>0</v>
      </c>
      <c r="O8" s="6">
        <v>5257863520</v>
      </c>
      <c r="Q8" s="6">
        <v>0</v>
      </c>
      <c r="S8" s="6">
        <f>O8-Q8</f>
        <v>5257863520</v>
      </c>
    </row>
    <row r="9" spans="1:19" ht="21.75" customHeight="1" x14ac:dyDescent="0.2">
      <c r="A9" s="8" t="s">
        <v>56</v>
      </c>
      <c r="C9" s="8" t="s">
        <v>152</v>
      </c>
      <c r="E9" s="9">
        <v>25128398</v>
      </c>
      <c r="G9" s="9">
        <v>370</v>
      </c>
      <c r="I9" s="9">
        <v>0</v>
      </c>
      <c r="K9" s="9">
        <v>0</v>
      </c>
      <c r="M9" s="9">
        <v>0</v>
      </c>
      <c r="O9" s="9">
        <v>9297507260</v>
      </c>
      <c r="Q9" s="9">
        <v>0</v>
      </c>
      <c r="S9" s="9">
        <f t="shared" ref="S9:S21" si="0">O9-Q9</f>
        <v>9297507260</v>
      </c>
    </row>
    <row r="10" spans="1:19" ht="21.75" customHeight="1" x14ac:dyDescent="0.2">
      <c r="A10" s="8" t="s">
        <v>25</v>
      </c>
      <c r="C10" s="8" t="s">
        <v>259</v>
      </c>
      <c r="E10" s="9">
        <v>6741481</v>
      </c>
      <c r="G10" s="9">
        <v>170</v>
      </c>
      <c r="I10" s="9">
        <v>0</v>
      </c>
      <c r="K10" s="9">
        <v>0</v>
      </c>
      <c r="M10" s="9">
        <v>0</v>
      </c>
      <c r="O10" s="9">
        <v>1146051430</v>
      </c>
      <c r="Q10" s="9">
        <v>0</v>
      </c>
      <c r="S10" s="9">
        <f t="shared" si="0"/>
        <v>1146051430</v>
      </c>
    </row>
    <row r="11" spans="1:19" ht="21.75" customHeight="1" x14ac:dyDescent="0.2">
      <c r="A11" s="8" t="s">
        <v>55</v>
      </c>
      <c r="C11" s="8" t="s">
        <v>260</v>
      </c>
      <c r="E11" s="9">
        <v>7405007</v>
      </c>
      <c r="G11" s="9">
        <v>310</v>
      </c>
      <c r="I11" s="9">
        <v>0</v>
      </c>
      <c r="K11" s="9">
        <v>0</v>
      </c>
      <c r="M11" s="9">
        <v>0</v>
      </c>
      <c r="O11" s="9">
        <v>2295551860</v>
      </c>
      <c r="Q11" s="9">
        <v>0</v>
      </c>
      <c r="S11" s="9">
        <f t="shared" si="0"/>
        <v>2295551860</v>
      </c>
    </row>
    <row r="12" spans="1:19" ht="21.75" customHeight="1" x14ac:dyDescent="0.2">
      <c r="A12" s="8" t="s">
        <v>51</v>
      </c>
      <c r="C12" s="8" t="s">
        <v>261</v>
      </c>
      <c r="E12" s="9">
        <v>12737740</v>
      </c>
      <c r="G12" s="9">
        <v>160</v>
      </c>
      <c r="I12" s="9">
        <v>0</v>
      </c>
      <c r="K12" s="9">
        <v>0</v>
      </c>
      <c r="M12" s="9">
        <v>0</v>
      </c>
      <c r="O12" s="9">
        <v>2038038400</v>
      </c>
      <c r="Q12" s="9">
        <v>0</v>
      </c>
      <c r="S12" s="9">
        <f t="shared" si="0"/>
        <v>2038038400</v>
      </c>
    </row>
    <row r="13" spans="1:19" ht="21.75" customHeight="1" x14ac:dyDescent="0.2">
      <c r="A13" s="8" t="s">
        <v>23</v>
      </c>
      <c r="C13" s="8" t="s">
        <v>262</v>
      </c>
      <c r="E13" s="9">
        <v>621900</v>
      </c>
      <c r="G13" s="9">
        <v>300</v>
      </c>
      <c r="I13" s="9">
        <v>0</v>
      </c>
      <c r="K13" s="9">
        <v>0</v>
      </c>
      <c r="M13" s="9">
        <v>0</v>
      </c>
      <c r="O13" s="9">
        <v>186569700</v>
      </c>
      <c r="Q13" s="9">
        <v>0</v>
      </c>
      <c r="S13" s="9">
        <f t="shared" si="0"/>
        <v>186569700</v>
      </c>
    </row>
    <row r="14" spans="1:19" ht="21.75" customHeight="1" x14ac:dyDescent="0.2">
      <c r="A14" s="8" t="s">
        <v>19</v>
      </c>
      <c r="C14" s="8" t="s">
        <v>152</v>
      </c>
      <c r="E14" s="9">
        <v>25500000</v>
      </c>
      <c r="G14" s="9">
        <v>90</v>
      </c>
      <c r="I14" s="9">
        <v>0</v>
      </c>
      <c r="K14" s="9">
        <v>0</v>
      </c>
      <c r="M14" s="9">
        <v>0</v>
      </c>
      <c r="O14" s="9">
        <v>2295000000</v>
      </c>
      <c r="Q14" s="9">
        <v>0</v>
      </c>
      <c r="S14" s="9">
        <f t="shared" si="0"/>
        <v>2295000000</v>
      </c>
    </row>
    <row r="15" spans="1:19" ht="21.75" customHeight="1" x14ac:dyDescent="0.2">
      <c r="A15" s="8" t="s">
        <v>22</v>
      </c>
      <c r="C15" s="8" t="s">
        <v>259</v>
      </c>
      <c r="E15" s="9">
        <v>18578692</v>
      </c>
      <c r="G15" s="9">
        <v>200</v>
      </c>
      <c r="I15" s="9">
        <v>0</v>
      </c>
      <c r="K15" s="9">
        <v>0</v>
      </c>
      <c r="M15" s="9">
        <v>0</v>
      </c>
      <c r="O15" s="9">
        <v>3715738400</v>
      </c>
      <c r="Q15" s="9">
        <v>0</v>
      </c>
      <c r="S15" s="9">
        <f t="shared" si="0"/>
        <v>3715738400</v>
      </c>
    </row>
    <row r="16" spans="1:19" ht="21.75" customHeight="1" x14ac:dyDescent="0.2">
      <c r="A16" s="8" t="s">
        <v>34</v>
      </c>
      <c r="C16" s="8" t="s">
        <v>263</v>
      </c>
      <c r="E16" s="9">
        <v>1281911</v>
      </c>
      <c r="G16" s="9">
        <v>1470</v>
      </c>
      <c r="I16" s="9">
        <v>0</v>
      </c>
      <c r="K16" s="9">
        <v>0</v>
      </c>
      <c r="M16" s="9">
        <v>0</v>
      </c>
      <c r="O16" s="9">
        <v>1884409170</v>
      </c>
      <c r="Q16" s="9">
        <v>0</v>
      </c>
      <c r="S16" s="9">
        <f t="shared" si="0"/>
        <v>1884409170</v>
      </c>
    </row>
    <row r="17" spans="1:19" ht="21.75" customHeight="1" x14ac:dyDescent="0.2">
      <c r="A17" s="8" t="s">
        <v>24</v>
      </c>
      <c r="C17" s="8" t="s">
        <v>145</v>
      </c>
      <c r="E17" s="9">
        <v>201390057</v>
      </c>
      <c r="G17" s="9">
        <v>540</v>
      </c>
      <c r="I17" s="9">
        <v>108750630780</v>
      </c>
      <c r="K17" s="9">
        <v>15243021275</v>
      </c>
      <c r="M17" s="9">
        <v>93507609505</v>
      </c>
      <c r="O17" s="9">
        <v>108750630780</v>
      </c>
      <c r="Q17" s="9">
        <v>15243021275</v>
      </c>
      <c r="S17" s="9">
        <f t="shared" si="0"/>
        <v>93507609505</v>
      </c>
    </row>
    <row r="18" spans="1:19" ht="21.75" customHeight="1" x14ac:dyDescent="0.2">
      <c r="A18" s="8" t="s">
        <v>54</v>
      </c>
      <c r="C18" s="8" t="s">
        <v>264</v>
      </c>
      <c r="E18" s="9">
        <v>3883867</v>
      </c>
      <c r="G18" s="9">
        <v>450</v>
      </c>
      <c r="I18" s="9">
        <v>0</v>
      </c>
      <c r="K18" s="9">
        <v>0</v>
      </c>
      <c r="M18" s="9">
        <v>0</v>
      </c>
      <c r="O18" s="9">
        <v>1747740150</v>
      </c>
      <c r="Q18" s="9">
        <v>0</v>
      </c>
      <c r="S18" s="9">
        <f t="shared" si="0"/>
        <v>1747740150</v>
      </c>
    </row>
    <row r="19" spans="1:19" ht="21.75" customHeight="1" x14ac:dyDescent="0.2">
      <c r="A19" s="8" t="s">
        <v>218</v>
      </c>
      <c r="C19" s="8" t="s">
        <v>265</v>
      </c>
      <c r="E19" s="9">
        <v>3750000</v>
      </c>
      <c r="G19" s="9">
        <v>300</v>
      </c>
      <c r="I19" s="9">
        <v>0</v>
      </c>
      <c r="K19" s="9">
        <v>0</v>
      </c>
      <c r="M19" s="9">
        <v>0</v>
      </c>
      <c r="O19" s="9">
        <v>1125000000</v>
      </c>
      <c r="Q19" s="9">
        <v>0</v>
      </c>
      <c r="S19" s="9">
        <f t="shared" si="0"/>
        <v>1125000000</v>
      </c>
    </row>
    <row r="20" spans="1:19" ht="21.75" customHeight="1" x14ac:dyDescent="0.2">
      <c r="A20" s="8" t="s">
        <v>214</v>
      </c>
      <c r="C20" s="8" t="s">
        <v>266</v>
      </c>
      <c r="E20" s="9">
        <v>1000000</v>
      </c>
      <c r="G20" s="9">
        <v>49</v>
      </c>
      <c r="I20" s="9">
        <v>0</v>
      </c>
      <c r="K20" s="9">
        <v>0</v>
      </c>
      <c r="M20" s="9">
        <v>0</v>
      </c>
      <c r="O20" s="9">
        <v>49999950</v>
      </c>
      <c r="Q20" s="9">
        <v>0</v>
      </c>
      <c r="S20" s="9">
        <f t="shared" si="0"/>
        <v>49999950</v>
      </c>
    </row>
    <row r="21" spans="1:19" ht="21.75" customHeight="1" x14ac:dyDescent="0.2">
      <c r="A21" s="106" t="s">
        <v>296</v>
      </c>
      <c r="B21" s="106"/>
      <c r="C21" s="8"/>
      <c r="E21" s="9"/>
      <c r="G21" s="9"/>
      <c r="I21" s="9"/>
      <c r="K21" s="9"/>
      <c r="M21" s="9"/>
      <c r="O21" s="9">
        <v>23862431</v>
      </c>
      <c r="Q21" s="9">
        <v>0</v>
      </c>
      <c r="S21" s="85">
        <f t="shared" si="0"/>
        <v>23862431</v>
      </c>
    </row>
    <row r="22" spans="1:19" ht="21.75" customHeight="1" x14ac:dyDescent="0.2">
      <c r="A22" s="81" t="s">
        <v>66</v>
      </c>
      <c r="C22" s="9"/>
      <c r="E22" s="9"/>
      <c r="G22" s="9"/>
      <c r="I22" s="55">
        <v>108750630780</v>
      </c>
      <c r="K22" s="55">
        <v>15243021275</v>
      </c>
      <c r="M22" s="55">
        <v>93507609505</v>
      </c>
      <c r="O22" s="56">
        <f>SUM(O8:O21)</f>
        <v>139813963051</v>
      </c>
      <c r="Q22" s="55">
        <f>SUM(Q8:Q21)</f>
        <v>15243021275</v>
      </c>
      <c r="S22" s="55">
        <f>SUM(S8:S21)</f>
        <v>124570941776</v>
      </c>
    </row>
  </sheetData>
  <mergeCells count="9">
    <mergeCell ref="A21:B21"/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9"/>
  <sheetViews>
    <sheetView rightToLeft="1" view="pageBreakPreview" topLeftCell="A4" zoomScale="60" zoomScaleNormal="100" workbookViewId="0">
      <selection activeCell="T42" sqref="T42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6.85546875" bestFit="1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8.42578125" bestFit="1" customWidth="1"/>
    <col min="11" max="11" width="1.28515625" customWidth="1"/>
    <col min="12" max="12" width="11.85546875" bestFit="1" customWidth="1"/>
    <col min="13" max="13" width="1.28515625" customWidth="1"/>
    <col min="14" max="14" width="18.42578125" bestFit="1" customWidth="1"/>
    <col min="15" max="15" width="1.28515625" customWidth="1"/>
    <col min="16" max="16" width="19.7109375" bestFit="1" customWidth="1"/>
    <col min="17" max="17" width="1.28515625" customWidth="1"/>
    <col min="18" max="18" width="11.85546875" bestFit="1" customWidth="1"/>
    <col min="19" max="19" width="1.28515625" customWidth="1"/>
    <col min="20" max="20" width="19.7109375" bestFit="1" customWidth="1"/>
    <col min="21" max="21" width="0.28515625" customWidth="1"/>
  </cols>
  <sheetData>
    <row r="1" spans="1:20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4.45" customHeight="1" x14ac:dyDescent="0.2"/>
    <row r="5" spans="1:20" ht="14.45" customHeight="1" x14ac:dyDescent="0.2">
      <c r="A5" s="89" t="s">
        <v>267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14.45" customHeight="1" x14ac:dyDescent="0.2">
      <c r="A6" s="90" t="s">
        <v>190</v>
      </c>
      <c r="J6" s="90" t="s">
        <v>206</v>
      </c>
      <c r="K6" s="90"/>
      <c r="L6" s="90"/>
      <c r="M6" s="90"/>
      <c r="N6" s="90"/>
      <c r="P6" s="90" t="s">
        <v>207</v>
      </c>
      <c r="Q6" s="90"/>
      <c r="R6" s="90"/>
      <c r="S6" s="90"/>
      <c r="T6" s="90"/>
    </row>
    <row r="7" spans="1:20" ht="29.1" customHeight="1" x14ac:dyDescent="0.2">
      <c r="A7" s="90"/>
      <c r="C7" s="18" t="s">
        <v>268</v>
      </c>
      <c r="E7" s="104" t="s">
        <v>110</v>
      </c>
      <c r="F7" s="104"/>
      <c r="H7" s="18" t="s">
        <v>269</v>
      </c>
      <c r="J7" s="19" t="s">
        <v>270</v>
      </c>
      <c r="K7" s="3"/>
      <c r="L7" s="19" t="s">
        <v>256</v>
      </c>
      <c r="M7" s="3"/>
      <c r="N7" s="19" t="s">
        <v>271</v>
      </c>
      <c r="P7" s="19" t="s">
        <v>270</v>
      </c>
      <c r="Q7" s="3"/>
      <c r="R7" s="19" t="s">
        <v>256</v>
      </c>
      <c r="S7" s="3"/>
      <c r="T7" s="19" t="s">
        <v>271</v>
      </c>
    </row>
    <row r="8" spans="1:20" ht="21.75" customHeight="1" x14ac:dyDescent="0.2">
      <c r="A8" s="5" t="s">
        <v>154</v>
      </c>
      <c r="C8" s="3"/>
      <c r="E8" s="5" t="s">
        <v>156</v>
      </c>
      <c r="F8" s="3"/>
      <c r="H8" s="7">
        <v>23</v>
      </c>
      <c r="J8" s="59">
        <v>50923714469</v>
      </c>
      <c r="K8" s="45"/>
      <c r="L8" s="59">
        <v>0</v>
      </c>
      <c r="M8" s="45"/>
      <c r="N8" s="59">
        <v>50923714469</v>
      </c>
      <c r="O8" s="45"/>
      <c r="P8" s="59">
        <v>320743961692</v>
      </c>
      <c r="Q8" s="45"/>
      <c r="R8" s="59">
        <v>0</v>
      </c>
      <c r="S8" s="45"/>
      <c r="T8" s="59">
        <v>320743961692</v>
      </c>
    </row>
    <row r="9" spans="1:20" ht="21.75" customHeight="1" x14ac:dyDescent="0.2">
      <c r="A9" s="8" t="s">
        <v>163</v>
      </c>
      <c r="E9" s="8" t="s">
        <v>166</v>
      </c>
      <c r="H9" s="10">
        <v>23</v>
      </c>
      <c r="J9" s="60">
        <v>41144620020</v>
      </c>
      <c r="K9" s="45"/>
      <c r="L9" s="60">
        <v>0</v>
      </c>
      <c r="M9" s="45"/>
      <c r="N9" s="60">
        <v>41144620020</v>
      </c>
      <c r="O9" s="45"/>
      <c r="P9" s="60">
        <v>166378831798</v>
      </c>
      <c r="Q9" s="45"/>
      <c r="R9" s="60">
        <v>0</v>
      </c>
      <c r="S9" s="45"/>
      <c r="T9" s="60">
        <v>166378831798</v>
      </c>
    </row>
    <row r="10" spans="1:20" ht="21.75" customHeight="1" x14ac:dyDescent="0.2">
      <c r="A10" s="8" t="s">
        <v>125</v>
      </c>
      <c r="E10" s="8" t="s">
        <v>127</v>
      </c>
      <c r="H10" s="10">
        <v>23</v>
      </c>
      <c r="J10" s="60">
        <v>33034687530</v>
      </c>
      <c r="K10" s="45"/>
      <c r="L10" s="60">
        <v>0</v>
      </c>
      <c r="M10" s="45"/>
      <c r="N10" s="60">
        <v>33034687530</v>
      </c>
      <c r="O10" s="45"/>
      <c r="P10" s="60">
        <v>142044265771</v>
      </c>
      <c r="Q10" s="45"/>
      <c r="R10" s="60">
        <v>0</v>
      </c>
      <c r="S10" s="45"/>
      <c r="T10" s="60">
        <v>142044265771</v>
      </c>
    </row>
    <row r="11" spans="1:20" ht="21.75" customHeight="1" x14ac:dyDescent="0.2">
      <c r="A11" s="8" t="s">
        <v>163</v>
      </c>
      <c r="E11" s="8" t="s">
        <v>166</v>
      </c>
      <c r="H11" s="10">
        <v>23</v>
      </c>
      <c r="J11" s="60">
        <v>42702844200</v>
      </c>
      <c r="K11" s="45"/>
      <c r="L11" s="60">
        <v>0</v>
      </c>
      <c r="M11" s="45"/>
      <c r="N11" s="60">
        <v>42702844200</v>
      </c>
      <c r="O11" s="45"/>
      <c r="P11" s="60">
        <v>199327974598</v>
      </c>
      <c r="Q11" s="45"/>
      <c r="R11" s="60">
        <v>0</v>
      </c>
      <c r="S11" s="45"/>
      <c r="T11" s="60">
        <v>199327974598</v>
      </c>
    </row>
    <row r="12" spans="1:20" ht="21.75" customHeight="1" x14ac:dyDescent="0.2">
      <c r="A12" s="8" t="s">
        <v>151</v>
      </c>
      <c r="E12" s="8" t="s">
        <v>153</v>
      </c>
      <c r="H12" s="10">
        <v>23</v>
      </c>
      <c r="J12" s="60">
        <v>40423043895</v>
      </c>
      <c r="K12" s="45"/>
      <c r="L12" s="60">
        <v>0</v>
      </c>
      <c r="M12" s="45"/>
      <c r="N12" s="60">
        <v>40423043895</v>
      </c>
      <c r="O12" s="45"/>
      <c r="P12" s="60">
        <v>460959364320</v>
      </c>
      <c r="Q12" s="45"/>
      <c r="R12" s="60">
        <v>0</v>
      </c>
      <c r="S12" s="45"/>
      <c r="T12" s="60">
        <v>460959364320</v>
      </c>
    </row>
    <row r="13" spans="1:20" ht="21.75" customHeight="1" x14ac:dyDescent="0.2">
      <c r="A13" s="8" t="s">
        <v>148</v>
      </c>
      <c r="E13" s="8" t="s">
        <v>150</v>
      </c>
      <c r="H13" s="10">
        <v>23</v>
      </c>
      <c r="J13" s="60">
        <v>11736345221</v>
      </c>
      <c r="K13" s="45"/>
      <c r="L13" s="60">
        <v>0</v>
      </c>
      <c r="M13" s="45"/>
      <c r="N13" s="60">
        <v>11736345221</v>
      </c>
      <c r="O13" s="45"/>
      <c r="P13" s="60">
        <v>74009593276</v>
      </c>
      <c r="Q13" s="45"/>
      <c r="R13" s="60">
        <v>0</v>
      </c>
      <c r="S13" s="45"/>
      <c r="T13" s="60">
        <v>74009593276</v>
      </c>
    </row>
    <row r="14" spans="1:20" ht="21.75" customHeight="1" x14ac:dyDescent="0.2">
      <c r="A14" s="8" t="s">
        <v>143</v>
      </c>
      <c r="E14" s="8" t="s">
        <v>145</v>
      </c>
      <c r="H14" s="10">
        <v>23</v>
      </c>
      <c r="J14" s="60">
        <v>3390152568</v>
      </c>
      <c r="K14" s="45"/>
      <c r="L14" s="60">
        <v>0</v>
      </c>
      <c r="M14" s="45"/>
      <c r="N14" s="60">
        <v>3390152568</v>
      </c>
      <c r="O14" s="45"/>
      <c r="P14" s="60">
        <v>40891088415</v>
      </c>
      <c r="Q14" s="45"/>
      <c r="R14" s="60">
        <v>0</v>
      </c>
      <c r="S14" s="45"/>
      <c r="T14" s="60">
        <v>40891088415</v>
      </c>
    </row>
    <row r="15" spans="1:20" ht="21.75" customHeight="1" x14ac:dyDescent="0.2">
      <c r="A15" s="8" t="s">
        <v>146</v>
      </c>
      <c r="E15" s="8" t="s">
        <v>147</v>
      </c>
      <c r="H15" s="10">
        <v>23</v>
      </c>
      <c r="J15" s="60">
        <v>14770221570</v>
      </c>
      <c r="K15" s="45"/>
      <c r="L15" s="60">
        <v>0</v>
      </c>
      <c r="M15" s="45"/>
      <c r="N15" s="60">
        <v>14770221570</v>
      </c>
      <c r="O15" s="45"/>
      <c r="P15" s="60">
        <v>100467388994</v>
      </c>
      <c r="Q15" s="45"/>
      <c r="R15" s="60">
        <v>0</v>
      </c>
      <c r="S15" s="45"/>
      <c r="T15" s="60">
        <v>100467388994</v>
      </c>
    </row>
    <row r="16" spans="1:20" ht="21.75" customHeight="1" x14ac:dyDescent="0.2">
      <c r="A16" s="8" t="s">
        <v>157</v>
      </c>
      <c r="E16" s="8" t="s">
        <v>159</v>
      </c>
      <c r="H16" s="10">
        <v>23</v>
      </c>
      <c r="J16" s="60">
        <v>4093211985</v>
      </c>
      <c r="K16" s="45"/>
      <c r="L16" s="60">
        <v>0</v>
      </c>
      <c r="M16" s="45"/>
      <c r="N16" s="60">
        <v>4093211985</v>
      </c>
      <c r="O16" s="45"/>
      <c r="P16" s="60">
        <v>42596940146</v>
      </c>
      <c r="Q16" s="45"/>
      <c r="R16" s="60">
        <v>0</v>
      </c>
      <c r="S16" s="45"/>
      <c r="T16" s="60">
        <v>42596940146</v>
      </c>
    </row>
    <row r="17" spans="1:20" ht="21.75" customHeight="1" x14ac:dyDescent="0.2">
      <c r="A17" s="8" t="s">
        <v>140</v>
      </c>
      <c r="E17" s="8" t="s">
        <v>142</v>
      </c>
      <c r="H17" s="10">
        <v>23</v>
      </c>
      <c r="J17" s="60">
        <v>13937328909</v>
      </c>
      <c r="K17" s="45"/>
      <c r="L17" s="60">
        <v>0</v>
      </c>
      <c r="M17" s="45"/>
      <c r="N17" s="60">
        <v>13937328909</v>
      </c>
      <c r="O17" s="45"/>
      <c r="P17" s="60">
        <v>109162086231</v>
      </c>
      <c r="Q17" s="45"/>
      <c r="R17" s="60">
        <v>0</v>
      </c>
      <c r="S17" s="45"/>
      <c r="T17" s="60">
        <v>109162086231</v>
      </c>
    </row>
    <row r="18" spans="1:20" ht="21.75" customHeight="1" x14ac:dyDescent="0.2">
      <c r="A18" s="8" t="s">
        <v>131</v>
      </c>
      <c r="E18" s="8" t="s">
        <v>133</v>
      </c>
      <c r="H18" s="10">
        <v>23</v>
      </c>
      <c r="J18" s="60">
        <v>19391703700</v>
      </c>
      <c r="K18" s="45"/>
      <c r="L18" s="60">
        <v>0</v>
      </c>
      <c r="M18" s="45"/>
      <c r="N18" s="60">
        <v>19391703700</v>
      </c>
      <c r="O18" s="45"/>
      <c r="P18" s="60">
        <v>122894063937</v>
      </c>
      <c r="Q18" s="45"/>
      <c r="R18" s="60">
        <v>0</v>
      </c>
      <c r="S18" s="45"/>
      <c r="T18" s="60">
        <v>122894063937</v>
      </c>
    </row>
    <row r="19" spans="1:20" ht="21.75" customHeight="1" x14ac:dyDescent="0.2">
      <c r="A19" s="8" t="s">
        <v>233</v>
      </c>
      <c r="E19" s="8" t="s">
        <v>272</v>
      </c>
      <c r="H19" s="10">
        <v>20.5</v>
      </c>
      <c r="J19" s="60">
        <v>0</v>
      </c>
      <c r="K19" s="45"/>
      <c r="L19" s="60">
        <v>0</v>
      </c>
      <c r="M19" s="45"/>
      <c r="N19" s="60">
        <v>0</v>
      </c>
      <c r="O19" s="45"/>
      <c r="P19" s="60">
        <v>196358443063</v>
      </c>
      <c r="Q19" s="45"/>
      <c r="R19" s="60">
        <v>0</v>
      </c>
      <c r="S19" s="45"/>
      <c r="T19" s="60">
        <v>196358443063</v>
      </c>
    </row>
    <row r="20" spans="1:20" ht="21.75" customHeight="1" x14ac:dyDescent="0.2">
      <c r="A20" s="8" t="s">
        <v>137</v>
      </c>
      <c r="E20" s="8" t="s">
        <v>139</v>
      </c>
      <c r="H20" s="10">
        <v>20.5</v>
      </c>
      <c r="J20" s="60">
        <v>4182756081</v>
      </c>
      <c r="K20" s="45"/>
      <c r="L20" s="60">
        <v>0</v>
      </c>
      <c r="M20" s="45"/>
      <c r="N20" s="60">
        <v>4182756081</v>
      </c>
      <c r="O20" s="45"/>
      <c r="P20" s="60">
        <v>27005735301</v>
      </c>
      <c r="Q20" s="45"/>
      <c r="R20" s="60">
        <v>0</v>
      </c>
      <c r="S20" s="45"/>
      <c r="T20" s="60">
        <v>27005735301</v>
      </c>
    </row>
    <row r="21" spans="1:20" ht="21.75" customHeight="1" x14ac:dyDescent="0.2">
      <c r="A21" s="8" t="s">
        <v>128</v>
      </c>
      <c r="E21" s="8" t="s">
        <v>130</v>
      </c>
      <c r="H21" s="10">
        <v>23</v>
      </c>
      <c r="J21" s="60">
        <v>56302650334</v>
      </c>
      <c r="K21" s="45"/>
      <c r="L21" s="60">
        <v>0</v>
      </c>
      <c r="M21" s="45"/>
      <c r="N21" s="60">
        <v>56302650334</v>
      </c>
      <c r="O21" s="45"/>
      <c r="P21" s="60">
        <v>569146174098</v>
      </c>
      <c r="Q21" s="45"/>
      <c r="R21" s="60">
        <v>0</v>
      </c>
      <c r="S21" s="45"/>
      <c r="T21" s="60">
        <v>569146174098</v>
      </c>
    </row>
    <row r="22" spans="1:20" ht="21.75" customHeight="1" x14ac:dyDescent="0.2">
      <c r="A22" s="8" t="s">
        <v>134</v>
      </c>
      <c r="E22" s="8" t="s">
        <v>136</v>
      </c>
      <c r="H22" s="10">
        <v>20.5</v>
      </c>
      <c r="J22" s="60">
        <v>11157862170</v>
      </c>
      <c r="K22" s="45"/>
      <c r="L22" s="60">
        <v>0</v>
      </c>
      <c r="M22" s="45"/>
      <c r="N22" s="60">
        <v>11157862170</v>
      </c>
      <c r="O22" s="45"/>
      <c r="P22" s="60">
        <v>110068379450</v>
      </c>
      <c r="Q22" s="45"/>
      <c r="R22" s="60">
        <v>0</v>
      </c>
      <c r="S22" s="45"/>
      <c r="T22" s="60">
        <v>110068379450</v>
      </c>
    </row>
    <row r="23" spans="1:20" ht="21.75" customHeight="1" x14ac:dyDescent="0.2">
      <c r="A23" s="8" t="s">
        <v>229</v>
      </c>
      <c r="E23" s="8" t="s">
        <v>273</v>
      </c>
      <c r="H23" s="10">
        <v>18</v>
      </c>
      <c r="J23" s="60">
        <v>0</v>
      </c>
      <c r="K23" s="45"/>
      <c r="L23" s="60">
        <v>0</v>
      </c>
      <c r="M23" s="45"/>
      <c r="N23" s="60">
        <v>0</v>
      </c>
      <c r="O23" s="45"/>
      <c r="P23" s="60">
        <v>93800911470</v>
      </c>
      <c r="Q23" s="45"/>
      <c r="R23" s="60">
        <v>0</v>
      </c>
      <c r="S23" s="45"/>
      <c r="T23" s="60">
        <v>93800911470</v>
      </c>
    </row>
    <row r="24" spans="1:20" ht="21.75" customHeight="1" x14ac:dyDescent="0.2">
      <c r="A24" s="8" t="s">
        <v>160</v>
      </c>
      <c r="E24" s="8" t="s">
        <v>162</v>
      </c>
      <c r="H24" s="10">
        <v>18</v>
      </c>
      <c r="J24" s="60">
        <v>394718651</v>
      </c>
      <c r="K24" s="45"/>
      <c r="L24" s="60">
        <v>0</v>
      </c>
      <c r="M24" s="45"/>
      <c r="N24" s="60">
        <v>394718651</v>
      </c>
      <c r="O24" s="45"/>
      <c r="P24" s="60">
        <v>394718651</v>
      </c>
      <c r="Q24" s="45"/>
      <c r="R24" s="60">
        <v>0</v>
      </c>
      <c r="S24" s="45"/>
      <c r="T24" s="60">
        <v>394718651</v>
      </c>
    </row>
    <row r="25" spans="1:20" ht="21.75" customHeight="1" x14ac:dyDescent="0.2">
      <c r="A25" s="8" t="s">
        <v>112</v>
      </c>
      <c r="E25" s="8" t="s">
        <v>115</v>
      </c>
      <c r="H25" s="10">
        <v>19</v>
      </c>
      <c r="J25" s="60">
        <v>180053119220</v>
      </c>
      <c r="K25" s="45"/>
      <c r="L25" s="60">
        <v>0</v>
      </c>
      <c r="M25" s="45"/>
      <c r="N25" s="60">
        <v>180053119220</v>
      </c>
      <c r="O25" s="45"/>
      <c r="P25" s="60">
        <v>1969300361440</v>
      </c>
      <c r="Q25" s="45"/>
      <c r="R25" s="60">
        <v>0</v>
      </c>
      <c r="S25" s="45"/>
      <c r="T25" s="60">
        <v>1969300361440</v>
      </c>
    </row>
    <row r="26" spans="1:20" ht="21.75" customHeight="1" x14ac:dyDescent="0.2">
      <c r="A26" s="8" t="s">
        <v>122</v>
      </c>
      <c r="E26" s="8" t="s">
        <v>124</v>
      </c>
      <c r="H26" s="10">
        <v>19</v>
      </c>
      <c r="J26" s="60">
        <v>37828310736</v>
      </c>
      <c r="K26" s="45"/>
      <c r="L26" s="60">
        <v>0</v>
      </c>
      <c r="M26" s="45"/>
      <c r="N26" s="60">
        <v>37828310736</v>
      </c>
      <c r="O26" s="45"/>
      <c r="P26" s="60">
        <v>381250763767</v>
      </c>
      <c r="Q26" s="45"/>
      <c r="R26" s="60">
        <v>0</v>
      </c>
      <c r="S26" s="45"/>
      <c r="T26" s="60">
        <v>381250763767</v>
      </c>
    </row>
    <row r="27" spans="1:20" ht="21.75" customHeight="1" x14ac:dyDescent="0.2">
      <c r="A27" s="8" t="s">
        <v>226</v>
      </c>
      <c r="E27" s="8" t="s">
        <v>274</v>
      </c>
      <c r="H27" s="10">
        <v>18</v>
      </c>
      <c r="J27" s="60">
        <v>0</v>
      </c>
      <c r="K27" s="45"/>
      <c r="L27" s="60">
        <v>0</v>
      </c>
      <c r="M27" s="45"/>
      <c r="N27" s="60">
        <v>0</v>
      </c>
      <c r="O27" s="45"/>
      <c r="P27" s="60">
        <v>6070191478</v>
      </c>
      <c r="Q27" s="45"/>
      <c r="R27" s="60">
        <v>0</v>
      </c>
      <c r="S27" s="45"/>
      <c r="T27" s="60">
        <v>6070191478</v>
      </c>
    </row>
    <row r="28" spans="1:20" ht="21.75" customHeight="1" x14ac:dyDescent="0.2">
      <c r="A28" s="94" t="s">
        <v>327</v>
      </c>
      <c r="B28" s="94"/>
      <c r="E28" s="8"/>
      <c r="H28" s="10"/>
      <c r="J28" s="60">
        <v>3706673400</v>
      </c>
      <c r="K28" s="45"/>
      <c r="L28" s="60">
        <v>0</v>
      </c>
      <c r="M28" s="45"/>
      <c r="N28" s="60">
        <f>J28-L28</f>
        <v>3706673400</v>
      </c>
      <c r="O28" s="45"/>
      <c r="P28" s="60">
        <v>8896016160</v>
      </c>
      <c r="Q28" s="45"/>
      <c r="R28" s="60"/>
      <c r="S28" s="45"/>
      <c r="T28" s="60">
        <f>P28-R28</f>
        <v>8896016160</v>
      </c>
    </row>
    <row r="29" spans="1:20" ht="21.75" customHeight="1" x14ac:dyDescent="0.2">
      <c r="A29" s="81" t="s">
        <v>66</v>
      </c>
      <c r="C29" s="9"/>
      <c r="E29" s="9"/>
      <c r="H29" s="9"/>
      <c r="J29" s="55">
        <f>SUM(J8:J28)</f>
        <v>569173964659</v>
      </c>
      <c r="L29" s="55">
        <v>0</v>
      </c>
      <c r="N29" s="55">
        <f>SUM(N8:N28)</f>
        <v>569173964659</v>
      </c>
      <c r="P29" s="55">
        <f>SUM(P8:P28)</f>
        <v>5141767254056</v>
      </c>
      <c r="R29" s="55">
        <f>SUM(R8:R28)</f>
        <v>0</v>
      </c>
      <c r="T29" s="55">
        <f>SUM(T8:T28)</f>
        <v>5141767254056</v>
      </c>
    </row>
  </sheetData>
  <mergeCells count="9">
    <mergeCell ref="A28:B28"/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19B7-32FD-489E-AE81-ACADA8D09D78}">
  <sheetPr>
    <pageSetUpPr fitToPage="1"/>
  </sheetPr>
  <dimension ref="A1:S61"/>
  <sheetViews>
    <sheetView rightToLeft="1" view="pageBreakPreview" zoomScale="130" zoomScaleNormal="110" zoomScaleSheetLayoutView="130" workbookViewId="0">
      <selection activeCell="A4" sqref="A4"/>
    </sheetView>
  </sheetViews>
  <sheetFormatPr defaultRowHeight="12.75" x14ac:dyDescent="0.2"/>
  <cols>
    <col min="1" max="1" width="9" style="64" bestFit="1" customWidth="1"/>
    <col min="2" max="2" width="21.85546875" style="64" customWidth="1"/>
    <col min="3" max="3" width="1.28515625" style="64" customWidth="1"/>
    <col min="4" max="4" width="12" style="64" bestFit="1" customWidth="1"/>
    <col min="5" max="5" width="1.28515625" style="64" customWidth="1"/>
    <col min="6" max="6" width="31.5703125" style="64" bestFit="1" customWidth="1"/>
    <col min="7" max="7" width="1.28515625" style="64" customWidth="1"/>
    <col min="8" max="8" width="12.7109375" style="64" bestFit="1" customWidth="1"/>
    <col min="9" max="9" width="1.28515625" style="64" customWidth="1"/>
    <col min="10" max="10" width="20.140625" style="64" bestFit="1" customWidth="1"/>
    <col min="11" max="11" width="1" style="64" customWidth="1"/>
    <col min="12" max="12" width="1.28515625" style="64" customWidth="1"/>
    <col min="13" max="13" width="35.85546875" style="64" customWidth="1"/>
    <col min="14" max="14" width="1.28515625" style="64" customWidth="1"/>
    <col min="15" max="15" width="25.5703125" style="64" bestFit="1" customWidth="1"/>
    <col min="16" max="16" width="1.28515625" style="64" customWidth="1"/>
    <col min="17" max="17" width="9.7109375" style="64" bestFit="1" customWidth="1"/>
    <col min="18" max="18" width="1.28515625" style="64" customWidth="1"/>
    <col min="19" max="19" width="30.140625" style="64" customWidth="1"/>
    <col min="20" max="20" width="0.28515625" style="64" customWidth="1"/>
    <col min="21" max="16384" width="9.140625" style="64"/>
  </cols>
  <sheetData>
    <row r="1" spans="1:19" ht="29.1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1.75" customHeight="1" x14ac:dyDescent="0.2">
      <c r="A2" s="113" t="s">
        <v>187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1.75" customHeight="1" x14ac:dyDescent="0.2">
      <c r="A3" s="113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4.45" customHeight="1" x14ac:dyDescent="0.2"/>
    <row r="5" spans="1:19" ht="23.25" customHeight="1" x14ac:dyDescent="0.2">
      <c r="A5" s="65" t="s">
        <v>234</v>
      </c>
      <c r="B5" s="114" t="s">
        <v>235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19" ht="29.1" customHeight="1" x14ac:dyDescent="0.2">
      <c r="M6" s="115" t="s">
        <v>236</v>
      </c>
      <c r="S6" s="116" t="s">
        <v>237</v>
      </c>
    </row>
    <row r="7" spans="1:19" ht="14.45" customHeight="1" x14ac:dyDescent="0.2">
      <c r="A7" s="117" t="s">
        <v>238</v>
      </c>
      <c r="B7" s="117"/>
      <c r="D7" s="66" t="s">
        <v>239</v>
      </c>
      <c r="F7" s="66" t="s">
        <v>240</v>
      </c>
      <c r="H7" s="66" t="s">
        <v>79</v>
      </c>
      <c r="J7" s="66" t="s">
        <v>241</v>
      </c>
      <c r="K7" s="67"/>
      <c r="M7" s="116"/>
      <c r="O7" s="68" t="s">
        <v>297</v>
      </c>
      <c r="Q7" s="66" t="s">
        <v>242</v>
      </c>
      <c r="S7" s="116"/>
    </row>
    <row r="8" spans="1:19" ht="21" x14ac:dyDescent="0.2">
      <c r="A8" s="118" t="s">
        <v>298</v>
      </c>
      <c r="B8" s="118"/>
      <c r="D8" s="69" t="s">
        <v>243</v>
      </c>
      <c r="F8" s="70" t="s">
        <v>299</v>
      </c>
      <c r="H8" s="71">
        <v>5515000</v>
      </c>
      <c r="J8" s="72">
        <f t="shared" ref="J8:J15" si="0">H8*1000000</f>
        <v>5515000000000</v>
      </c>
      <c r="M8" s="72">
        <v>849889939699</v>
      </c>
      <c r="O8" s="73" t="s">
        <v>311</v>
      </c>
      <c r="Q8" s="74">
        <v>0.19</v>
      </c>
      <c r="S8" s="75">
        <v>0.36120000000000002</v>
      </c>
    </row>
    <row r="9" spans="1:19" ht="21" x14ac:dyDescent="0.2">
      <c r="A9" s="112" t="s">
        <v>298</v>
      </c>
      <c r="B9" s="112"/>
      <c r="D9" s="76" t="s">
        <v>243</v>
      </c>
      <c r="F9" s="67" t="s">
        <v>300</v>
      </c>
      <c r="H9" s="72">
        <v>100000</v>
      </c>
      <c r="J9" s="72">
        <f t="shared" si="0"/>
        <v>100000000000</v>
      </c>
      <c r="M9" s="72">
        <v>3835800039</v>
      </c>
      <c r="O9" s="73" t="s">
        <v>301</v>
      </c>
      <c r="Q9" s="74">
        <v>0.18</v>
      </c>
      <c r="S9" s="75">
        <v>0.33</v>
      </c>
    </row>
    <row r="10" spans="1:19" ht="21" x14ac:dyDescent="0.2">
      <c r="A10" s="112" t="s">
        <v>298</v>
      </c>
      <c r="B10" s="112"/>
      <c r="D10" s="76" t="s">
        <v>243</v>
      </c>
      <c r="F10" s="67" t="s">
        <v>302</v>
      </c>
      <c r="H10" s="72">
        <v>1380000</v>
      </c>
      <c r="J10" s="72">
        <f t="shared" si="0"/>
        <v>1380000000000</v>
      </c>
      <c r="M10" s="72">
        <v>162393976262</v>
      </c>
      <c r="O10" s="73" t="s">
        <v>311</v>
      </c>
      <c r="Q10" s="74">
        <v>0.19</v>
      </c>
      <c r="S10" s="75">
        <v>0.36</v>
      </c>
    </row>
    <row r="11" spans="1:19" ht="21" x14ac:dyDescent="0.2">
      <c r="A11" s="112" t="s">
        <v>298</v>
      </c>
      <c r="B11" s="112"/>
      <c r="D11" s="76" t="s">
        <v>243</v>
      </c>
      <c r="F11" s="67" t="s">
        <v>128</v>
      </c>
      <c r="H11" s="72">
        <v>2120000</v>
      </c>
      <c r="J11" s="72">
        <f t="shared" si="0"/>
        <v>2120000000000</v>
      </c>
      <c r="M11" s="72">
        <v>161793802016</v>
      </c>
      <c r="O11" s="73" t="s">
        <v>311</v>
      </c>
      <c r="Q11" s="74">
        <v>0.23</v>
      </c>
      <c r="S11" s="75">
        <v>0.36</v>
      </c>
    </row>
    <row r="12" spans="1:19" ht="21" x14ac:dyDescent="0.2">
      <c r="A12" s="112" t="s">
        <v>298</v>
      </c>
      <c r="B12" s="112"/>
      <c r="D12" s="76" t="s">
        <v>243</v>
      </c>
      <c r="F12" s="67" t="s">
        <v>157</v>
      </c>
      <c r="H12" s="72">
        <v>150000</v>
      </c>
      <c r="J12" s="72">
        <f t="shared" si="0"/>
        <v>150000000000</v>
      </c>
      <c r="M12" s="72">
        <v>13811782080</v>
      </c>
      <c r="O12" s="73" t="s">
        <v>311</v>
      </c>
      <c r="Q12" s="74">
        <v>0.34</v>
      </c>
      <c r="S12" s="75">
        <v>0.38</v>
      </c>
    </row>
    <row r="13" spans="1:19" ht="21" x14ac:dyDescent="0.2">
      <c r="A13" s="112" t="s">
        <v>298</v>
      </c>
      <c r="B13" s="112"/>
      <c r="D13" s="76" t="s">
        <v>243</v>
      </c>
      <c r="F13" s="67" t="s">
        <v>303</v>
      </c>
      <c r="H13" s="72">
        <v>1549999</v>
      </c>
      <c r="J13" s="72">
        <f t="shared" si="0"/>
        <v>1549999000000</v>
      </c>
      <c r="M13" s="72">
        <v>62913907420</v>
      </c>
      <c r="O13" s="73" t="s">
        <v>312</v>
      </c>
      <c r="Q13" s="74">
        <v>0.23</v>
      </c>
      <c r="S13" s="75">
        <v>0.41</v>
      </c>
    </row>
    <row r="14" spans="1:19" ht="21" x14ac:dyDescent="0.2">
      <c r="A14" s="112" t="s">
        <v>298</v>
      </c>
      <c r="B14" s="112"/>
      <c r="D14" s="76" t="s">
        <v>243</v>
      </c>
      <c r="F14" s="67" t="s">
        <v>125</v>
      </c>
      <c r="H14" s="72">
        <f>1300000-3000</f>
        <v>1297000</v>
      </c>
      <c r="J14" s="72">
        <f t="shared" si="0"/>
        <v>1297000000000</v>
      </c>
      <c r="M14" s="72">
        <v>39037500411</v>
      </c>
      <c r="O14" s="73" t="s">
        <v>313</v>
      </c>
      <c r="Q14" s="74">
        <v>0.23</v>
      </c>
      <c r="S14" s="75">
        <v>0.38</v>
      </c>
    </row>
    <row r="15" spans="1:19" ht="21" x14ac:dyDescent="0.2">
      <c r="A15" s="112" t="s">
        <v>298</v>
      </c>
      <c r="B15" s="112"/>
      <c r="D15" s="76" t="s">
        <v>243</v>
      </c>
      <c r="F15" s="67" t="s">
        <v>304</v>
      </c>
      <c r="H15" s="72">
        <v>1500000</v>
      </c>
      <c r="J15" s="72">
        <f t="shared" si="0"/>
        <v>1500000000000</v>
      </c>
      <c r="M15" s="72">
        <v>52321454848</v>
      </c>
      <c r="O15" s="73" t="s">
        <v>314</v>
      </c>
      <c r="Q15" s="74">
        <v>0.23</v>
      </c>
      <c r="S15" s="75">
        <v>0.41</v>
      </c>
    </row>
    <row r="16" spans="1:19" ht="21" x14ac:dyDescent="0.2">
      <c r="A16" s="112" t="s">
        <v>305</v>
      </c>
      <c r="B16" s="112"/>
      <c r="D16" s="67" t="s">
        <v>83</v>
      </c>
      <c r="F16" s="67" t="s">
        <v>306</v>
      </c>
      <c r="H16" s="72">
        <v>1950000</v>
      </c>
      <c r="J16" s="72">
        <f>H16*1000000</f>
        <v>1950000000000</v>
      </c>
      <c r="M16" s="72">
        <v>244968750000</v>
      </c>
      <c r="O16" s="73" t="s">
        <v>315</v>
      </c>
      <c r="Q16" s="74">
        <v>0.23</v>
      </c>
      <c r="S16" s="75">
        <v>0.36799999999999999</v>
      </c>
    </row>
    <row r="17" spans="1:19" ht="21" x14ac:dyDescent="0.2">
      <c r="A17" s="112" t="s">
        <v>307</v>
      </c>
      <c r="B17" s="112"/>
      <c r="D17" s="67" t="s">
        <v>83</v>
      </c>
      <c r="F17" s="67" t="s">
        <v>308</v>
      </c>
      <c r="H17" s="72">
        <v>282167044</v>
      </c>
      <c r="J17" s="72">
        <v>500150239830</v>
      </c>
      <c r="M17" s="72">
        <v>8896016160</v>
      </c>
      <c r="O17" s="73" t="s">
        <v>316</v>
      </c>
      <c r="Q17" s="74" t="s">
        <v>83</v>
      </c>
      <c r="S17" s="75">
        <v>0.38700000000000001</v>
      </c>
    </row>
    <row r="18" spans="1:19" ht="21" x14ac:dyDescent="0.2">
      <c r="A18" s="112" t="s">
        <v>309</v>
      </c>
      <c r="B18" s="112"/>
      <c r="D18" s="67" t="s">
        <v>83</v>
      </c>
      <c r="F18" s="67" t="s">
        <v>310</v>
      </c>
      <c r="H18" s="72">
        <v>2706888</v>
      </c>
      <c r="J18" s="72">
        <v>2500000550160</v>
      </c>
      <c r="M18" s="72">
        <v>254825367652</v>
      </c>
      <c r="O18" s="73" t="s">
        <v>317</v>
      </c>
      <c r="Q18" s="74">
        <v>0.23</v>
      </c>
      <c r="S18" s="77">
        <v>0.38179999999999997</v>
      </c>
    </row>
    <row r="19" spans="1:19" ht="21.75" thickBot="1" x14ac:dyDescent="0.25">
      <c r="A19" s="67"/>
      <c r="B19" s="67"/>
      <c r="D19" s="67"/>
      <c r="F19" s="67"/>
      <c r="H19" s="72"/>
      <c r="J19" s="78">
        <f>SUM(J8:J18)</f>
        <v>18562149789990</v>
      </c>
      <c r="M19" s="78">
        <f>SUM(M8:M18)</f>
        <v>1854688296587</v>
      </c>
      <c r="Q19" s="74"/>
      <c r="S19" s="74"/>
    </row>
    <row r="20" spans="1:19" ht="14.45" customHeight="1" thickTop="1" x14ac:dyDescent="0.2">
      <c r="A20" s="67"/>
      <c r="B20" s="67"/>
      <c r="D20" s="67"/>
      <c r="F20" s="67"/>
      <c r="H20" s="72"/>
      <c r="J20" s="72"/>
      <c r="M20" s="72"/>
      <c r="Q20" s="74"/>
      <c r="S20" s="74"/>
    </row>
    <row r="21" spans="1:19" ht="14.45" customHeight="1" x14ac:dyDescent="0.2">
      <c r="A21" s="67"/>
      <c r="B21" s="67"/>
      <c r="D21" s="67"/>
      <c r="F21" s="67"/>
      <c r="H21" s="72"/>
      <c r="J21" s="72"/>
      <c r="M21" s="72"/>
      <c r="Q21" s="79"/>
      <c r="S21" s="74"/>
    </row>
    <row r="22" spans="1:19" ht="14.45" customHeight="1" x14ac:dyDescent="0.2">
      <c r="A22" s="67"/>
      <c r="B22" s="67"/>
      <c r="D22" s="67"/>
      <c r="F22" s="67"/>
      <c r="H22" s="72"/>
      <c r="J22" s="72"/>
      <c r="M22" s="72"/>
      <c r="Q22" s="79"/>
      <c r="S22" s="74"/>
    </row>
    <row r="23" spans="1:19" ht="14.45" customHeight="1" x14ac:dyDescent="0.2">
      <c r="A23" s="67"/>
      <c r="B23" s="67"/>
      <c r="D23" s="67"/>
      <c r="F23" s="67"/>
      <c r="H23" s="72"/>
      <c r="J23" s="72"/>
      <c r="M23" s="72"/>
      <c r="Q23" s="80">
        <f>M23/31</f>
        <v>0</v>
      </c>
      <c r="S23" s="74"/>
    </row>
    <row r="24" spans="1:19" ht="14.45" customHeight="1" x14ac:dyDescent="0.2">
      <c r="A24" s="67"/>
      <c r="B24" s="67"/>
      <c r="D24" s="67"/>
      <c r="F24" s="67"/>
      <c r="H24" s="72"/>
      <c r="J24" s="72"/>
      <c r="M24" s="72"/>
      <c r="Q24" s="74"/>
      <c r="S24" s="74"/>
    </row>
    <row r="25" spans="1:19" ht="14.45" customHeight="1" x14ac:dyDescent="0.2">
      <c r="A25" s="67"/>
      <c r="B25" s="67"/>
      <c r="D25" s="67"/>
      <c r="F25" s="67"/>
      <c r="H25" s="72"/>
      <c r="J25" s="72"/>
      <c r="M25" s="72"/>
      <c r="Q25" s="74"/>
      <c r="S25" s="74"/>
    </row>
    <row r="26" spans="1:19" ht="14.45" customHeight="1" x14ac:dyDescent="0.2"/>
    <row r="27" spans="1:19" ht="14.45" customHeight="1" x14ac:dyDescent="0.2"/>
    <row r="28" spans="1:19" ht="14.45" customHeight="1" x14ac:dyDescent="0.2"/>
    <row r="29" spans="1:19" ht="14.45" customHeight="1" x14ac:dyDescent="0.2"/>
    <row r="30" spans="1:19" ht="14.45" customHeight="1" x14ac:dyDescent="0.2"/>
    <row r="31" spans="1:19" ht="14.45" customHeight="1" x14ac:dyDescent="0.2"/>
    <row r="32" spans="1:19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</sheetData>
  <mergeCells count="18">
    <mergeCell ref="A13:B13"/>
    <mergeCell ref="A1:S1"/>
    <mergeCell ref="A2:S2"/>
    <mergeCell ref="A3:S3"/>
    <mergeCell ref="B5:S5"/>
    <mergeCell ref="M6:M7"/>
    <mergeCell ref="S6:S7"/>
    <mergeCell ref="A7:B7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</mergeCells>
  <pageMargins left="0.39" right="0.39" top="0.39" bottom="0.39" header="0" footer="0"/>
  <pageSetup scale="6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view="pageBreakPreview" zoomScale="60" zoomScaleNormal="100" workbookViewId="0">
      <selection activeCell="K43" sqref="K43"/>
    </sheetView>
  </sheetViews>
  <sheetFormatPr defaultRowHeight="12.75" x14ac:dyDescent="0.2"/>
  <cols>
    <col min="1" max="1" width="19.7109375" bestFit="1" customWidth="1"/>
    <col min="2" max="2" width="1.28515625" customWidth="1"/>
    <col min="3" max="3" width="17.5703125" bestFit="1" customWidth="1"/>
    <col min="4" max="4" width="1.28515625" customWidth="1"/>
    <col min="5" max="5" width="12" bestFit="1" customWidth="1"/>
    <col min="6" max="6" width="1.28515625" customWidth="1"/>
    <col min="7" max="7" width="17.7109375" bestFit="1" customWidth="1"/>
    <col min="8" max="8" width="1.28515625" customWidth="1"/>
    <col min="9" max="9" width="19.42578125" bestFit="1" customWidth="1"/>
    <col min="10" max="10" width="1.28515625" customWidth="1"/>
    <col min="11" max="11" width="15.140625" bestFit="1" customWidth="1"/>
    <col min="12" max="12" width="1.28515625" customWidth="1"/>
    <col min="13" max="13" width="19.140625" bestFit="1" customWidth="1"/>
    <col min="14" max="14" width="0.28515625" customWidth="1"/>
  </cols>
  <sheetData>
    <row r="1" spans="1:1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 x14ac:dyDescent="0.2"/>
    <row r="5" spans="1:13" ht="14.45" customHeight="1" x14ac:dyDescent="0.2">
      <c r="A5" s="89" t="s">
        <v>275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>
      <c r="A6" s="90" t="s">
        <v>190</v>
      </c>
      <c r="C6" s="90" t="s">
        <v>206</v>
      </c>
      <c r="D6" s="90"/>
      <c r="E6" s="90"/>
      <c r="F6" s="90"/>
      <c r="G6" s="90"/>
      <c r="I6" s="90" t="s">
        <v>207</v>
      </c>
      <c r="J6" s="90"/>
      <c r="K6" s="90"/>
      <c r="L6" s="90"/>
      <c r="M6" s="90"/>
    </row>
    <row r="7" spans="1:13" ht="29.1" customHeight="1" x14ac:dyDescent="0.2">
      <c r="A7" s="90"/>
      <c r="C7" s="19" t="s">
        <v>270</v>
      </c>
      <c r="D7" s="3"/>
      <c r="E7" s="19" t="s">
        <v>256</v>
      </c>
      <c r="F7" s="3"/>
      <c r="G7" s="19" t="s">
        <v>271</v>
      </c>
      <c r="I7" s="19" t="s">
        <v>270</v>
      </c>
      <c r="J7" s="3"/>
      <c r="K7" s="19" t="s">
        <v>256</v>
      </c>
      <c r="L7" s="3"/>
      <c r="M7" s="19" t="s">
        <v>271</v>
      </c>
    </row>
    <row r="8" spans="1:13" ht="21.75" customHeight="1" x14ac:dyDescent="0.2">
      <c r="A8" s="5" t="s">
        <v>328</v>
      </c>
      <c r="C8" s="6">
        <v>0</v>
      </c>
      <c r="E8" s="6">
        <v>0</v>
      </c>
      <c r="G8" s="6">
        <v>0</v>
      </c>
      <c r="I8" s="6">
        <v>66182</v>
      </c>
      <c r="K8" s="6">
        <v>0</v>
      </c>
      <c r="M8" s="6">
        <v>66182</v>
      </c>
    </row>
    <row r="9" spans="1:13" ht="21.75" customHeight="1" x14ac:dyDescent="0.2">
      <c r="A9" s="8" t="s">
        <v>286</v>
      </c>
      <c r="C9" s="9">
        <v>90443880378</v>
      </c>
      <c r="E9" s="9">
        <v>23011712</v>
      </c>
      <c r="G9" s="9">
        <v>90420868666</v>
      </c>
      <c r="I9" s="9">
        <v>679063638152</v>
      </c>
      <c r="K9" s="9">
        <v>361035666</v>
      </c>
      <c r="M9" s="9">
        <v>678702602486</v>
      </c>
    </row>
    <row r="10" spans="1:13" ht="21.75" customHeight="1" x14ac:dyDescent="0.2">
      <c r="A10" s="8" t="s">
        <v>320</v>
      </c>
      <c r="C10" s="9">
        <v>124787246461</v>
      </c>
      <c r="E10" s="9">
        <v>0</v>
      </c>
      <c r="G10" s="9">
        <v>124787246461</v>
      </c>
      <c r="I10" s="9">
        <v>1003164008688</v>
      </c>
      <c r="K10" s="9">
        <v>18877720</v>
      </c>
      <c r="M10" s="9">
        <v>1003145130968</v>
      </c>
    </row>
    <row r="11" spans="1:13" ht="21.75" customHeight="1" x14ac:dyDescent="0.2">
      <c r="A11" s="8" t="s">
        <v>321</v>
      </c>
      <c r="C11" s="9">
        <v>1487549</v>
      </c>
      <c r="E11" s="9">
        <v>0</v>
      </c>
      <c r="G11" s="9">
        <v>1487549</v>
      </c>
      <c r="I11" s="9">
        <v>15225868</v>
      </c>
      <c r="K11" s="9">
        <v>0</v>
      </c>
      <c r="M11" s="9">
        <v>15225868</v>
      </c>
    </row>
    <row r="12" spans="1:13" ht="21.75" customHeight="1" x14ac:dyDescent="0.2">
      <c r="A12" s="8" t="s">
        <v>322</v>
      </c>
      <c r="C12" s="9">
        <v>14290422297</v>
      </c>
      <c r="E12" s="9">
        <v>49663530</v>
      </c>
      <c r="G12" s="9">
        <v>14240758767</v>
      </c>
      <c r="I12" s="9">
        <v>53126040989</v>
      </c>
      <c r="K12" s="9">
        <v>49663530</v>
      </c>
      <c r="M12" s="9">
        <v>53076377459</v>
      </c>
    </row>
    <row r="13" spans="1:13" ht="21.75" customHeight="1" x14ac:dyDescent="0.2">
      <c r="A13" s="8" t="s">
        <v>329</v>
      </c>
      <c r="C13" s="9">
        <v>92695</v>
      </c>
      <c r="E13" s="9">
        <v>0</v>
      </c>
      <c r="G13" s="9">
        <v>92695</v>
      </c>
      <c r="I13" s="9">
        <v>14870402</v>
      </c>
      <c r="K13" s="9">
        <v>0</v>
      </c>
      <c r="M13" s="9">
        <v>14870402</v>
      </c>
    </row>
    <row r="14" spans="1:13" ht="21.75" customHeight="1" x14ac:dyDescent="0.2">
      <c r="A14" s="8" t="s">
        <v>330</v>
      </c>
      <c r="C14" s="9">
        <v>0</v>
      </c>
      <c r="E14" s="9">
        <v>0</v>
      </c>
      <c r="G14" s="9">
        <v>0</v>
      </c>
      <c r="I14" s="9">
        <v>1299</v>
      </c>
      <c r="K14" s="9">
        <v>0</v>
      </c>
      <c r="M14" s="9">
        <v>1299</v>
      </c>
    </row>
    <row r="15" spans="1:13" ht="21.75" customHeight="1" x14ac:dyDescent="0.2">
      <c r="A15" s="8" t="s">
        <v>324</v>
      </c>
      <c r="C15" s="9">
        <v>145039239468</v>
      </c>
      <c r="E15" s="9">
        <v>4935183</v>
      </c>
      <c r="G15" s="9">
        <v>145034304285</v>
      </c>
      <c r="I15" s="9">
        <v>1049587487172</v>
      </c>
      <c r="K15" s="9">
        <v>715886089</v>
      </c>
      <c r="M15" s="9">
        <v>1048871601083</v>
      </c>
    </row>
    <row r="16" spans="1:13" ht="21.75" customHeight="1" x14ac:dyDescent="0.2">
      <c r="A16" s="8" t="s">
        <v>331</v>
      </c>
      <c r="C16" s="9">
        <v>10191</v>
      </c>
      <c r="E16" s="9">
        <v>0</v>
      </c>
      <c r="G16" s="9">
        <v>10191</v>
      </c>
      <c r="I16" s="9">
        <v>32463905337</v>
      </c>
      <c r="K16" s="9">
        <v>64986097</v>
      </c>
      <c r="M16" s="9">
        <v>32398919240</v>
      </c>
    </row>
    <row r="17" spans="1:13" ht="21.75" customHeight="1" x14ac:dyDescent="0.2">
      <c r="A17" s="8" t="s">
        <v>332</v>
      </c>
      <c r="C17" s="9">
        <v>9049</v>
      </c>
      <c r="E17" s="9">
        <v>0</v>
      </c>
      <c r="G17" s="9">
        <v>9049</v>
      </c>
      <c r="I17" s="9">
        <v>21050491887</v>
      </c>
      <c r="K17" s="9">
        <v>0</v>
      </c>
      <c r="M17" s="9">
        <v>21050491887</v>
      </c>
    </row>
    <row r="18" spans="1:13" ht="21.75" customHeight="1" thickBot="1" x14ac:dyDescent="0.25">
      <c r="A18" s="15" t="s">
        <v>66</v>
      </c>
      <c r="C18" s="16">
        <v>374562388088</v>
      </c>
      <c r="E18" s="16">
        <v>77610425</v>
      </c>
      <c r="G18" s="16">
        <v>374484777663</v>
      </c>
      <c r="I18" s="16">
        <v>2838485735976</v>
      </c>
      <c r="K18" s="16">
        <v>1210449102</v>
      </c>
      <c r="M18" s="16">
        <v>2837275286874</v>
      </c>
    </row>
    <row r="19" spans="1:13" ht="13.5" thickTop="1" x14ac:dyDescent="0.2"/>
  </sheetData>
  <autoFilter ref="A6:M18" xr:uid="{00000000-0001-0000-1100-000000000000}">
    <filterColumn colId="2" showButton="0"/>
    <filterColumn colId="3" showButton="0"/>
    <filterColumn colId="4" showButton="0"/>
    <filterColumn colId="5" showButton="0"/>
    <filterColumn colId="8" showButton="0"/>
    <filterColumn colId="9" showButton="0"/>
    <filterColumn colId="10" showButton="0"/>
    <filterColumn colId="11" showButton="0"/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7"/>
  <sheetViews>
    <sheetView rightToLeft="1" view="pageBreakPreview" zoomScale="60" zoomScaleNormal="100" workbookViewId="0">
      <selection activeCell="A38" sqref="A38:XFD50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2.5703125" bestFit="1" customWidth="1"/>
    <col min="4" max="4" width="1.28515625" customWidth="1"/>
    <col min="5" max="5" width="18.42578125" bestFit="1" customWidth="1"/>
    <col min="6" max="6" width="1.28515625" customWidth="1"/>
    <col min="7" max="7" width="18.42578125" bestFit="1" customWidth="1"/>
    <col min="8" max="8" width="1.28515625" customWidth="1"/>
    <col min="9" max="9" width="21.85546875" bestFit="1" customWidth="1"/>
    <col min="10" max="10" width="1.28515625" customWidth="1"/>
    <col min="11" max="11" width="12.7109375" bestFit="1" customWidth="1"/>
    <col min="12" max="12" width="1.28515625" customWidth="1"/>
    <col min="13" max="13" width="20.140625" bestFit="1" customWidth="1"/>
    <col min="14" max="14" width="1.28515625" customWidth="1"/>
    <col min="15" max="15" width="19.7109375" bestFit="1" customWidth="1"/>
    <col min="16" max="16" width="1.28515625" customWidth="1"/>
    <col min="17" max="17" width="20.140625" customWidth="1"/>
    <col min="18" max="18" width="1.28515625" customWidth="1"/>
    <col min="19" max="19" width="0.28515625" customWidth="1"/>
    <col min="20" max="20" width="6.28515625" bestFit="1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89" t="s">
        <v>276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A6" s="90" t="s">
        <v>190</v>
      </c>
      <c r="C6" s="90" t="s">
        <v>206</v>
      </c>
      <c r="D6" s="90"/>
      <c r="E6" s="90"/>
      <c r="F6" s="90"/>
      <c r="G6" s="90"/>
      <c r="H6" s="90"/>
      <c r="I6" s="90"/>
      <c r="K6" s="90" t="s">
        <v>207</v>
      </c>
      <c r="L6" s="90"/>
      <c r="M6" s="90"/>
      <c r="N6" s="90"/>
      <c r="O6" s="90"/>
      <c r="P6" s="90"/>
      <c r="Q6" s="90"/>
      <c r="R6" s="90"/>
    </row>
    <row r="7" spans="1:18" ht="43.5" customHeight="1" x14ac:dyDescent="0.2">
      <c r="A7" s="90"/>
      <c r="C7" s="19" t="s">
        <v>13</v>
      </c>
      <c r="D7" s="3"/>
      <c r="E7" s="19" t="s">
        <v>277</v>
      </c>
      <c r="F7" s="3"/>
      <c r="G7" s="19" t="s">
        <v>278</v>
      </c>
      <c r="H7" s="3"/>
      <c r="I7" s="19" t="s">
        <v>279</v>
      </c>
      <c r="K7" s="19" t="s">
        <v>13</v>
      </c>
      <c r="L7" s="3"/>
      <c r="M7" s="19" t="s">
        <v>277</v>
      </c>
      <c r="N7" s="3"/>
      <c r="O7" s="19" t="s">
        <v>278</v>
      </c>
      <c r="P7" s="3"/>
      <c r="Q7" s="100" t="s">
        <v>279</v>
      </c>
      <c r="R7" s="100"/>
    </row>
    <row r="8" spans="1:18" ht="18.95" customHeight="1" x14ac:dyDescent="0.2">
      <c r="A8" s="5" t="s">
        <v>21</v>
      </c>
      <c r="C8" s="59">
        <v>19829365</v>
      </c>
      <c r="D8" s="45"/>
      <c r="E8" s="59">
        <v>44905014846</v>
      </c>
      <c r="F8" s="45"/>
      <c r="G8" s="59">
        <v>47412389978</v>
      </c>
      <c r="H8" s="45"/>
      <c r="I8" s="59">
        <v>-2507375132</v>
      </c>
      <c r="J8" s="45"/>
      <c r="K8" s="59">
        <v>19829366</v>
      </c>
      <c r="L8" s="45"/>
      <c r="M8" s="59">
        <v>44905014847</v>
      </c>
      <c r="N8" s="45"/>
      <c r="O8" s="59">
        <v>47412392959</v>
      </c>
      <c r="P8" s="45"/>
      <c r="Q8" s="93">
        <v>-2507378112</v>
      </c>
      <c r="R8" s="93"/>
    </row>
    <row r="9" spans="1:18" ht="18.95" customHeight="1" x14ac:dyDescent="0.2">
      <c r="A9" s="8" t="s">
        <v>212</v>
      </c>
      <c r="C9" s="60">
        <v>0</v>
      </c>
      <c r="D9" s="45"/>
      <c r="E9" s="60">
        <v>0</v>
      </c>
      <c r="F9" s="45"/>
      <c r="G9" s="60">
        <v>0</v>
      </c>
      <c r="H9" s="45"/>
      <c r="I9" s="60">
        <v>0</v>
      </c>
      <c r="J9" s="45"/>
      <c r="K9" s="60">
        <v>19993577</v>
      </c>
      <c r="L9" s="45"/>
      <c r="M9" s="60">
        <v>10966715682</v>
      </c>
      <c r="N9" s="45"/>
      <c r="O9" s="60">
        <v>13935523169</v>
      </c>
      <c r="P9" s="45"/>
      <c r="Q9" s="95">
        <v>-2968807487</v>
      </c>
      <c r="R9" s="95"/>
    </row>
    <row r="10" spans="1:18" ht="18.95" customHeight="1" x14ac:dyDescent="0.2">
      <c r="A10" s="8" t="s">
        <v>20</v>
      </c>
      <c r="C10" s="60">
        <v>0</v>
      </c>
      <c r="D10" s="45"/>
      <c r="E10" s="60">
        <v>0</v>
      </c>
      <c r="F10" s="45"/>
      <c r="G10" s="60">
        <v>0</v>
      </c>
      <c r="H10" s="45"/>
      <c r="I10" s="60">
        <v>0</v>
      </c>
      <c r="J10" s="45"/>
      <c r="K10" s="60">
        <v>1</v>
      </c>
      <c r="L10" s="45"/>
      <c r="M10" s="60">
        <v>1</v>
      </c>
      <c r="N10" s="45"/>
      <c r="O10" s="60">
        <v>2590</v>
      </c>
      <c r="P10" s="45"/>
      <c r="Q10" s="95">
        <v>-2589</v>
      </c>
      <c r="R10" s="95"/>
    </row>
    <row r="11" spans="1:18" ht="18.95" customHeight="1" x14ac:dyDescent="0.2">
      <c r="A11" s="8" t="s">
        <v>26</v>
      </c>
      <c r="C11" s="60">
        <v>0</v>
      </c>
      <c r="D11" s="45"/>
      <c r="E11" s="60">
        <v>0</v>
      </c>
      <c r="F11" s="45"/>
      <c r="G11" s="60">
        <v>0</v>
      </c>
      <c r="H11" s="45"/>
      <c r="I11" s="60">
        <v>0</v>
      </c>
      <c r="J11" s="45"/>
      <c r="K11" s="60">
        <v>562500</v>
      </c>
      <c r="L11" s="45"/>
      <c r="M11" s="60">
        <v>5812383074</v>
      </c>
      <c r="N11" s="45"/>
      <c r="O11" s="60">
        <v>4947995996</v>
      </c>
      <c r="P11" s="45"/>
      <c r="Q11" s="95">
        <v>864387078</v>
      </c>
      <c r="R11" s="95"/>
    </row>
    <row r="12" spans="1:18" ht="18.95" customHeight="1" x14ac:dyDescent="0.2">
      <c r="A12" s="8" t="s">
        <v>93</v>
      </c>
      <c r="C12" s="60">
        <v>0</v>
      </c>
      <c r="D12" s="45"/>
      <c r="E12" s="60">
        <v>0</v>
      </c>
      <c r="F12" s="45"/>
      <c r="G12" s="60">
        <v>0</v>
      </c>
      <c r="H12" s="45"/>
      <c r="I12" s="60">
        <v>0</v>
      </c>
      <c r="J12" s="45"/>
      <c r="K12" s="60">
        <v>7132</v>
      </c>
      <c r="L12" s="45"/>
      <c r="M12" s="60">
        <v>263699131428</v>
      </c>
      <c r="N12" s="45"/>
      <c r="O12" s="60">
        <v>218808998272</v>
      </c>
      <c r="P12" s="45"/>
      <c r="Q12" s="95">
        <v>44890133156</v>
      </c>
      <c r="R12" s="95"/>
    </row>
    <row r="13" spans="1:18" ht="18.95" customHeight="1" x14ac:dyDescent="0.2">
      <c r="A13" s="8" t="s">
        <v>213</v>
      </c>
      <c r="C13" s="60">
        <v>0</v>
      </c>
      <c r="D13" s="45"/>
      <c r="E13" s="60">
        <v>0</v>
      </c>
      <c r="F13" s="45"/>
      <c r="G13" s="60">
        <v>0</v>
      </c>
      <c r="H13" s="45"/>
      <c r="I13" s="60">
        <v>0</v>
      </c>
      <c r="J13" s="45"/>
      <c r="K13" s="60">
        <v>1500000</v>
      </c>
      <c r="L13" s="45"/>
      <c r="M13" s="60">
        <v>5259021596</v>
      </c>
      <c r="N13" s="45"/>
      <c r="O13" s="60">
        <v>4739799834</v>
      </c>
      <c r="P13" s="45"/>
      <c r="Q13" s="95">
        <v>519221762</v>
      </c>
      <c r="R13" s="95"/>
    </row>
    <row r="14" spans="1:18" ht="18.95" customHeight="1" x14ac:dyDescent="0.2">
      <c r="A14" s="8" t="s">
        <v>22</v>
      </c>
      <c r="C14" s="60">
        <v>0</v>
      </c>
      <c r="D14" s="45"/>
      <c r="E14" s="60">
        <v>0</v>
      </c>
      <c r="F14" s="45"/>
      <c r="G14" s="60">
        <v>0</v>
      </c>
      <c r="H14" s="45"/>
      <c r="I14" s="60">
        <v>0</v>
      </c>
      <c r="J14" s="45"/>
      <c r="K14" s="60">
        <v>2</v>
      </c>
      <c r="L14" s="45"/>
      <c r="M14" s="60">
        <v>2</v>
      </c>
      <c r="N14" s="45"/>
      <c r="O14" s="60">
        <v>3159</v>
      </c>
      <c r="P14" s="45"/>
      <c r="Q14" s="95">
        <v>-3157</v>
      </c>
      <c r="R14" s="95"/>
    </row>
    <row r="15" spans="1:18" ht="18.95" customHeight="1" x14ac:dyDescent="0.2">
      <c r="A15" s="8" t="s">
        <v>23</v>
      </c>
      <c r="C15" s="60">
        <v>0</v>
      </c>
      <c r="D15" s="45"/>
      <c r="E15" s="60">
        <v>0</v>
      </c>
      <c r="F15" s="45"/>
      <c r="G15" s="60">
        <v>0</v>
      </c>
      <c r="H15" s="45"/>
      <c r="I15" s="60">
        <v>0</v>
      </c>
      <c r="J15" s="45"/>
      <c r="K15" s="60">
        <v>1</v>
      </c>
      <c r="L15" s="45"/>
      <c r="M15" s="60">
        <v>1</v>
      </c>
      <c r="N15" s="45"/>
      <c r="O15" s="60">
        <v>9618</v>
      </c>
      <c r="P15" s="45"/>
      <c r="Q15" s="95">
        <v>-9617</v>
      </c>
      <c r="R15" s="95"/>
    </row>
    <row r="16" spans="1:18" ht="18.95" customHeight="1" x14ac:dyDescent="0.2">
      <c r="A16" s="8" t="s">
        <v>94</v>
      </c>
      <c r="C16" s="60">
        <v>0</v>
      </c>
      <c r="D16" s="45"/>
      <c r="E16" s="60">
        <v>0</v>
      </c>
      <c r="F16" s="45"/>
      <c r="G16" s="60">
        <v>0</v>
      </c>
      <c r="H16" s="45"/>
      <c r="I16" s="60">
        <v>0</v>
      </c>
      <c r="J16" s="45"/>
      <c r="K16" s="60">
        <v>1030</v>
      </c>
      <c r="L16" s="45"/>
      <c r="M16" s="60">
        <v>100747901910</v>
      </c>
      <c r="N16" s="45"/>
      <c r="O16" s="60">
        <v>99214547090</v>
      </c>
      <c r="P16" s="45"/>
      <c r="Q16" s="95">
        <v>1533354820</v>
      </c>
      <c r="R16" s="95"/>
    </row>
    <row r="17" spans="1:18" ht="18.95" customHeight="1" x14ac:dyDescent="0.2">
      <c r="A17" s="8" t="s">
        <v>214</v>
      </c>
      <c r="C17" s="60">
        <v>0</v>
      </c>
      <c r="D17" s="45"/>
      <c r="E17" s="60">
        <v>0</v>
      </c>
      <c r="F17" s="45"/>
      <c r="G17" s="60">
        <v>0</v>
      </c>
      <c r="H17" s="45"/>
      <c r="I17" s="60">
        <v>0</v>
      </c>
      <c r="J17" s="45"/>
      <c r="K17" s="60">
        <v>2000000</v>
      </c>
      <c r="L17" s="45"/>
      <c r="M17" s="60">
        <v>10726284628</v>
      </c>
      <c r="N17" s="45"/>
      <c r="O17" s="60">
        <v>7151195700</v>
      </c>
      <c r="P17" s="45"/>
      <c r="Q17" s="95">
        <v>3575088928</v>
      </c>
      <c r="R17" s="95"/>
    </row>
    <row r="18" spans="1:18" ht="18.95" customHeight="1" x14ac:dyDescent="0.2">
      <c r="A18" s="8" t="s">
        <v>56</v>
      </c>
      <c r="C18" s="60">
        <v>0</v>
      </c>
      <c r="D18" s="45"/>
      <c r="E18" s="60">
        <v>0</v>
      </c>
      <c r="F18" s="45"/>
      <c r="G18" s="60">
        <v>0</v>
      </c>
      <c r="H18" s="45"/>
      <c r="I18" s="60">
        <v>0</v>
      </c>
      <c r="J18" s="45"/>
      <c r="K18" s="60">
        <v>2</v>
      </c>
      <c r="L18" s="45"/>
      <c r="M18" s="60">
        <v>2</v>
      </c>
      <c r="N18" s="45"/>
      <c r="O18" s="60">
        <v>12950</v>
      </c>
      <c r="P18" s="45"/>
      <c r="Q18" s="95">
        <v>-12948</v>
      </c>
      <c r="R18" s="95"/>
    </row>
    <row r="19" spans="1:18" ht="18.95" customHeight="1" x14ac:dyDescent="0.2">
      <c r="A19" s="8" t="s">
        <v>215</v>
      </c>
      <c r="C19" s="60">
        <v>0</v>
      </c>
      <c r="D19" s="45"/>
      <c r="E19" s="60">
        <v>0</v>
      </c>
      <c r="F19" s="45"/>
      <c r="G19" s="60">
        <v>0</v>
      </c>
      <c r="H19" s="45"/>
      <c r="I19" s="60">
        <v>0</v>
      </c>
      <c r="J19" s="45"/>
      <c r="K19" s="60">
        <v>1548759</v>
      </c>
      <c r="L19" s="45"/>
      <c r="M19" s="60">
        <v>1925050763</v>
      </c>
      <c r="N19" s="45"/>
      <c r="O19" s="60">
        <v>2007565224</v>
      </c>
      <c r="P19" s="45"/>
      <c r="Q19" s="95">
        <v>-82514461</v>
      </c>
      <c r="R19" s="95"/>
    </row>
    <row r="20" spans="1:18" ht="18.95" customHeight="1" x14ac:dyDescent="0.2">
      <c r="A20" s="8" t="s">
        <v>216</v>
      </c>
      <c r="C20" s="60">
        <v>0</v>
      </c>
      <c r="D20" s="45"/>
      <c r="E20" s="60">
        <v>0</v>
      </c>
      <c r="F20" s="45"/>
      <c r="G20" s="60">
        <v>0</v>
      </c>
      <c r="H20" s="45"/>
      <c r="I20" s="60">
        <v>0</v>
      </c>
      <c r="J20" s="45"/>
      <c r="K20" s="60">
        <v>6500000</v>
      </c>
      <c r="L20" s="45"/>
      <c r="M20" s="60">
        <v>7933702098</v>
      </c>
      <c r="N20" s="45"/>
      <c r="O20" s="60">
        <v>8067318480</v>
      </c>
      <c r="P20" s="45"/>
      <c r="Q20" s="95">
        <v>-133616382</v>
      </c>
      <c r="R20" s="95"/>
    </row>
    <row r="21" spans="1:18" ht="18.95" customHeight="1" x14ac:dyDescent="0.2">
      <c r="A21" s="8" t="s">
        <v>51</v>
      </c>
      <c r="C21" s="60">
        <v>0</v>
      </c>
      <c r="D21" s="45"/>
      <c r="E21" s="60">
        <v>0</v>
      </c>
      <c r="F21" s="45"/>
      <c r="G21" s="60">
        <v>0</v>
      </c>
      <c r="H21" s="45"/>
      <c r="I21" s="60">
        <v>0</v>
      </c>
      <c r="J21" s="45"/>
      <c r="K21" s="60">
        <v>1</v>
      </c>
      <c r="L21" s="45"/>
      <c r="M21" s="60">
        <v>1</v>
      </c>
      <c r="N21" s="45"/>
      <c r="O21" s="60">
        <v>1635</v>
      </c>
      <c r="P21" s="45"/>
      <c r="Q21" s="95">
        <v>-1634</v>
      </c>
      <c r="R21" s="95"/>
    </row>
    <row r="22" spans="1:18" ht="18.95" customHeight="1" x14ac:dyDescent="0.2">
      <c r="A22" s="8" t="s">
        <v>217</v>
      </c>
      <c r="C22" s="60">
        <v>0</v>
      </c>
      <c r="D22" s="45"/>
      <c r="E22" s="60">
        <v>0</v>
      </c>
      <c r="F22" s="45"/>
      <c r="G22" s="60">
        <v>0</v>
      </c>
      <c r="H22" s="45"/>
      <c r="I22" s="60">
        <v>0</v>
      </c>
      <c r="J22" s="45"/>
      <c r="K22" s="60">
        <v>1136204</v>
      </c>
      <c r="L22" s="45"/>
      <c r="M22" s="60">
        <v>922597648</v>
      </c>
      <c r="N22" s="45"/>
      <c r="O22" s="60">
        <v>1372273957</v>
      </c>
      <c r="P22" s="45"/>
      <c r="Q22" s="95">
        <v>-449676309</v>
      </c>
      <c r="R22" s="95"/>
    </row>
    <row r="23" spans="1:18" ht="18.95" customHeight="1" x14ac:dyDescent="0.2">
      <c r="A23" s="8" t="s">
        <v>25</v>
      </c>
      <c r="C23" s="60">
        <v>0</v>
      </c>
      <c r="D23" s="45"/>
      <c r="E23" s="60">
        <v>0</v>
      </c>
      <c r="F23" s="45"/>
      <c r="G23" s="60">
        <v>0</v>
      </c>
      <c r="H23" s="45"/>
      <c r="I23" s="60">
        <v>0</v>
      </c>
      <c r="J23" s="45"/>
      <c r="K23" s="60">
        <v>2</v>
      </c>
      <c r="L23" s="45"/>
      <c r="M23" s="60">
        <v>2</v>
      </c>
      <c r="N23" s="45"/>
      <c r="O23" s="60">
        <v>4520</v>
      </c>
      <c r="P23" s="45"/>
      <c r="Q23" s="95">
        <v>-4518</v>
      </c>
      <c r="R23" s="95"/>
    </row>
    <row r="24" spans="1:18" ht="18.95" customHeight="1" x14ac:dyDescent="0.2">
      <c r="A24" s="8" t="s">
        <v>218</v>
      </c>
      <c r="C24" s="60">
        <v>0</v>
      </c>
      <c r="D24" s="45"/>
      <c r="E24" s="60">
        <v>0</v>
      </c>
      <c r="F24" s="45"/>
      <c r="G24" s="60">
        <v>0</v>
      </c>
      <c r="H24" s="45"/>
      <c r="I24" s="60">
        <v>0</v>
      </c>
      <c r="J24" s="45"/>
      <c r="K24" s="60">
        <v>3750000</v>
      </c>
      <c r="L24" s="45"/>
      <c r="M24" s="60">
        <v>11944161296</v>
      </c>
      <c r="N24" s="45"/>
      <c r="O24" s="60">
        <v>11995882380</v>
      </c>
      <c r="P24" s="45"/>
      <c r="Q24" s="95">
        <v>-51721084</v>
      </c>
      <c r="R24" s="95"/>
    </row>
    <row r="25" spans="1:18" ht="18.95" customHeight="1" x14ac:dyDescent="0.2">
      <c r="A25" s="8" t="s">
        <v>55</v>
      </c>
      <c r="C25" s="60">
        <v>0</v>
      </c>
      <c r="D25" s="45"/>
      <c r="E25" s="60">
        <v>0</v>
      </c>
      <c r="F25" s="45"/>
      <c r="G25" s="60">
        <v>0</v>
      </c>
      <c r="H25" s="45"/>
      <c r="I25" s="60">
        <v>0</v>
      </c>
      <c r="J25" s="45"/>
      <c r="K25" s="60">
        <v>1</v>
      </c>
      <c r="L25" s="45"/>
      <c r="M25" s="60">
        <v>1</v>
      </c>
      <c r="N25" s="45"/>
      <c r="O25" s="60">
        <v>2396</v>
      </c>
      <c r="P25" s="45"/>
      <c r="Q25" s="95">
        <v>-2395</v>
      </c>
      <c r="R25" s="95"/>
    </row>
    <row r="26" spans="1:18" ht="18.95" customHeight="1" x14ac:dyDescent="0.2">
      <c r="A26" s="8" t="s">
        <v>53</v>
      </c>
      <c r="C26" s="60">
        <v>0</v>
      </c>
      <c r="D26" s="45"/>
      <c r="E26" s="60">
        <v>0</v>
      </c>
      <c r="F26" s="45"/>
      <c r="G26" s="60">
        <v>0</v>
      </c>
      <c r="H26" s="45"/>
      <c r="I26" s="60">
        <v>0</v>
      </c>
      <c r="J26" s="45"/>
      <c r="K26" s="60">
        <v>1</v>
      </c>
      <c r="L26" s="45"/>
      <c r="M26" s="60">
        <v>1</v>
      </c>
      <c r="N26" s="45"/>
      <c r="O26" s="60">
        <v>1100</v>
      </c>
      <c r="P26" s="45"/>
      <c r="Q26" s="95">
        <v>-1099</v>
      </c>
      <c r="R26" s="95"/>
    </row>
    <row r="27" spans="1:18" ht="18.95" customHeight="1" x14ac:dyDescent="0.2">
      <c r="A27" s="8" t="s">
        <v>119</v>
      </c>
      <c r="C27" s="60">
        <v>170800</v>
      </c>
      <c r="D27" s="45"/>
      <c r="E27" s="60">
        <v>170800000000</v>
      </c>
      <c r="F27" s="45"/>
      <c r="G27" s="60">
        <v>134671882296</v>
      </c>
      <c r="H27" s="45"/>
      <c r="I27" s="60">
        <v>36128117704</v>
      </c>
      <c r="J27" s="45"/>
      <c r="K27" s="60">
        <v>170800</v>
      </c>
      <c r="L27" s="45"/>
      <c r="M27" s="60">
        <v>170800000000</v>
      </c>
      <c r="N27" s="45"/>
      <c r="O27" s="60">
        <v>134671882296</v>
      </c>
      <c r="P27" s="45"/>
      <c r="Q27" s="95">
        <v>36128117704</v>
      </c>
      <c r="R27" s="95"/>
    </row>
    <row r="28" spans="1:18" ht="18.95" customHeight="1" x14ac:dyDescent="0.2">
      <c r="A28" s="8" t="s">
        <v>143</v>
      </c>
      <c r="C28" s="60">
        <v>215000</v>
      </c>
      <c r="D28" s="45"/>
      <c r="E28" s="60">
        <v>215000000000</v>
      </c>
      <c r="F28" s="45"/>
      <c r="G28" s="60">
        <v>201826912240</v>
      </c>
      <c r="H28" s="45"/>
      <c r="I28" s="60">
        <v>13173087760</v>
      </c>
      <c r="J28" s="45"/>
      <c r="K28" s="60">
        <v>215000</v>
      </c>
      <c r="L28" s="45"/>
      <c r="M28" s="60">
        <v>215000000000</v>
      </c>
      <c r="N28" s="45"/>
      <c r="O28" s="60">
        <v>201826912240</v>
      </c>
      <c r="P28" s="45"/>
      <c r="Q28" s="95">
        <v>13173087760</v>
      </c>
      <c r="R28" s="95"/>
    </row>
    <row r="29" spans="1:18" ht="18.95" customHeight="1" x14ac:dyDescent="0.2">
      <c r="A29" s="8" t="s">
        <v>226</v>
      </c>
      <c r="C29" s="60">
        <v>0</v>
      </c>
      <c r="D29" s="45"/>
      <c r="E29" s="60">
        <v>0</v>
      </c>
      <c r="F29" s="45"/>
      <c r="G29" s="60">
        <v>0</v>
      </c>
      <c r="H29" s="45"/>
      <c r="I29" s="60">
        <v>0</v>
      </c>
      <c r="J29" s="45"/>
      <c r="K29" s="60">
        <v>105000</v>
      </c>
      <c r="L29" s="45"/>
      <c r="M29" s="60">
        <v>105000000000</v>
      </c>
      <c r="N29" s="45"/>
      <c r="O29" s="60">
        <v>96983518550</v>
      </c>
      <c r="P29" s="45"/>
      <c r="Q29" s="95">
        <v>8016481450</v>
      </c>
      <c r="R29" s="95"/>
    </row>
    <row r="30" spans="1:18" ht="18.95" customHeight="1" x14ac:dyDescent="0.2">
      <c r="A30" s="8" t="s">
        <v>227</v>
      </c>
      <c r="C30" s="60">
        <v>0</v>
      </c>
      <c r="D30" s="45"/>
      <c r="E30" s="60">
        <v>0</v>
      </c>
      <c r="F30" s="45"/>
      <c r="G30" s="60">
        <v>0</v>
      </c>
      <c r="H30" s="45"/>
      <c r="I30" s="60">
        <v>0</v>
      </c>
      <c r="J30" s="45"/>
      <c r="K30" s="60">
        <v>817100</v>
      </c>
      <c r="L30" s="45"/>
      <c r="M30" s="60">
        <v>817100000000</v>
      </c>
      <c r="N30" s="45"/>
      <c r="O30" s="60">
        <v>760288116797</v>
      </c>
      <c r="P30" s="45"/>
      <c r="Q30" s="95">
        <v>56811883203</v>
      </c>
      <c r="R30" s="95"/>
    </row>
    <row r="31" spans="1:18" ht="18.95" customHeight="1" x14ac:dyDescent="0.2">
      <c r="A31" s="8" t="s">
        <v>228</v>
      </c>
      <c r="C31" s="60">
        <v>0</v>
      </c>
      <c r="D31" s="45"/>
      <c r="E31" s="60">
        <v>0</v>
      </c>
      <c r="F31" s="45"/>
      <c r="G31" s="60">
        <v>0</v>
      </c>
      <c r="H31" s="45"/>
      <c r="I31" s="60">
        <v>0</v>
      </c>
      <c r="J31" s="45"/>
      <c r="K31" s="60">
        <v>206800</v>
      </c>
      <c r="L31" s="45"/>
      <c r="M31" s="60">
        <v>206800000000</v>
      </c>
      <c r="N31" s="45"/>
      <c r="O31" s="60">
        <v>183997964323</v>
      </c>
      <c r="P31" s="45"/>
      <c r="Q31" s="95">
        <v>22802035677</v>
      </c>
      <c r="R31" s="95"/>
    </row>
    <row r="32" spans="1:18" ht="18.95" customHeight="1" x14ac:dyDescent="0.2">
      <c r="A32" s="8" t="s">
        <v>229</v>
      </c>
      <c r="C32" s="60">
        <v>0</v>
      </c>
      <c r="D32" s="45"/>
      <c r="E32" s="60">
        <v>0</v>
      </c>
      <c r="F32" s="45"/>
      <c r="G32" s="60">
        <v>0</v>
      </c>
      <c r="H32" s="45"/>
      <c r="I32" s="60">
        <v>0</v>
      </c>
      <c r="J32" s="45"/>
      <c r="K32" s="60">
        <v>1685000</v>
      </c>
      <c r="L32" s="45"/>
      <c r="M32" s="60">
        <v>1685000000000</v>
      </c>
      <c r="N32" s="45"/>
      <c r="O32" s="60">
        <v>1618233392026</v>
      </c>
      <c r="P32" s="45"/>
      <c r="Q32" s="95">
        <v>66766607974</v>
      </c>
      <c r="R32" s="95"/>
    </row>
    <row r="33" spans="1:18" ht="18.95" customHeight="1" x14ac:dyDescent="0.2">
      <c r="A33" s="8" t="s">
        <v>230</v>
      </c>
      <c r="C33" s="60">
        <v>0</v>
      </c>
      <c r="D33" s="45"/>
      <c r="E33" s="60">
        <v>0</v>
      </c>
      <c r="F33" s="45"/>
      <c r="G33" s="60">
        <v>0</v>
      </c>
      <c r="H33" s="45"/>
      <c r="I33" s="60">
        <v>0</v>
      </c>
      <c r="J33" s="45"/>
      <c r="K33" s="60">
        <v>444300</v>
      </c>
      <c r="L33" s="45"/>
      <c r="M33" s="60">
        <v>444300000000</v>
      </c>
      <c r="N33" s="45"/>
      <c r="O33" s="60">
        <v>359777791453</v>
      </c>
      <c r="P33" s="45"/>
      <c r="Q33" s="95">
        <v>84522208547</v>
      </c>
      <c r="R33" s="95"/>
    </row>
    <row r="34" spans="1:18" ht="18.95" customHeight="1" x14ac:dyDescent="0.2">
      <c r="A34" s="8" t="s">
        <v>231</v>
      </c>
      <c r="C34" s="60">
        <v>0</v>
      </c>
      <c r="D34" s="45"/>
      <c r="E34" s="60">
        <v>0</v>
      </c>
      <c r="F34" s="45"/>
      <c r="G34" s="60">
        <v>0</v>
      </c>
      <c r="H34" s="45"/>
      <c r="I34" s="60">
        <v>0</v>
      </c>
      <c r="J34" s="45"/>
      <c r="K34" s="60">
        <v>495580</v>
      </c>
      <c r="L34" s="45"/>
      <c r="M34" s="60">
        <v>495580000000</v>
      </c>
      <c r="N34" s="45"/>
      <c r="O34" s="60">
        <v>423644100586</v>
      </c>
      <c r="P34" s="45"/>
      <c r="Q34" s="95">
        <v>71935899414</v>
      </c>
      <c r="R34" s="95"/>
    </row>
    <row r="35" spans="1:18" ht="18.95" customHeight="1" x14ac:dyDescent="0.2">
      <c r="A35" s="8" t="s">
        <v>232</v>
      </c>
      <c r="C35" s="60">
        <v>0</v>
      </c>
      <c r="D35" s="45"/>
      <c r="E35" s="60">
        <v>0</v>
      </c>
      <c r="F35" s="45"/>
      <c r="G35" s="60">
        <v>0</v>
      </c>
      <c r="H35" s="45"/>
      <c r="I35" s="60">
        <v>0</v>
      </c>
      <c r="J35" s="45"/>
      <c r="K35" s="60">
        <v>158200</v>
      </c>
      <c r="L35" s="45"/>
      <c r="M35" s="60">
        <v>158200000000</v>
      </c>
      <c r="N35" s="45"/>
      <c r="O35" s="60">
        <v>128798910965</v>
      </c>
      <c r="P35" s="45"/>
      <c r="Q35" s="95">
        <v>29401089035</v>
      </c>
      <c r="R35" s="95"/>
    </row>
    <row r="36" spans="1:18" ht="18.95" customHeight="1" x14ac:dyDescent="0.2">
      <c r="A36" s="11" t="s">
        <v>233</v>
      </c>
      <c r="C36" s="60">
        <v>0</v>
      </c>
      <c r="D36" s="45"/>
      <c r="E36" s="61">
        <v>0</v>
      </c>
      <c r="F36" s="45"/>
      <c r="G36" s="61">
        <v>0</v>
      </c>
      <c r="H36" s="45"/>
      <c r="I36" s="61">
        <v>0</v>
      </c>
      <c r="J36" s="45"/>
      <c r="K36" s="60">
        <v>1590000</v>
      </c>
      <c r="L36" s="45"/>
      <c r="M36" s="61">
        <v>1590000000000</v>
      </c>
      <c r="N36" s="45"/>
      <c r="O36" s="61">
        <v>1560508806504</v>
      </c>
      <c r="P36" s="45"/>
      <c r="Q36" s="119">
        <v>29491193496</v>
      </c>
      <c r="R36" s="119"/>
    </row>
    <row r="37" spans="1:18" ht="18.95" customHeight="1" x14ac:dyDescent="0.2">
      <c r="A37" s="15" t="s">
        <v>66</v>
      </c>
      <c r="C37" s="60"/>
      <c r="D37" s="45"/>
      <c r="E37" s="62">
        <v>430705014846</v>
      </c>
      <c r="F37" s="45"/>
      <c r="G37" s="62">
        <v>383911184514</v>
      </c>
      <c r="H37" s="45"/>
      <c r="I37" s="62">
        <v>46793830332</v>
      </c>
      <c r="J37" s="45"/>
      <c r="K37" s="60"/>
      <c r="L37" s="45"/>
      <c r="M37" s="62">
        <v>6352621964981</v>
      </c>
      <c r="N37" s="45"/>
      <c r="O37" s="62">
        <v>5888384926769</v>
      </c>
      <c r="P37" s="45"/>
      <c r="Q37" s="120">
        <v>464237038212</v>
      </c>
      <c r="R37" s="120"/>
    </row>
  </sheetData>
  <mergeCells count="38"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1"/>
  <sheetViews>
    <sheetView rightToLeft="1" tabSelected="1" view="pageBreakPreview" zoomScale="60" zoomScaleNormal="100" workbookViewId="0">
      <selection activeCell="Y80" sqref="Y80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4.140625" bestFit="1" customWidth="1"/>
    <col min="4" max="4" width="1.28515625" customWidth="1"/>
    <col min="5" max="5" width="21.5703125" bestFit="1" customWidth="1"/>
    <col min="6" max="6" width="1.28515625" customWidth="1"/>
    <col min="7" max="7" width="21.28515625" bestFit="1" customWidth="1"/>
    <col min="8" max="8" width="1.28515625" customWidth="1"/>
    <col min="9" max="9" width="27.7109375" bestFit="1" customWidth="1"/>
    <col min="10" max="10" width="1.28515625" customWidth="1"/>
    <col min="11" max="11" width="14.140625" bestFit="1" customWidth="1"/>
    <col min="12" max="12" width="1.28515625" customWidth="1"/>
    <col min="13" max="13" width="21.5703125" bestFit="1" customWidth="1"/>
    <col min="14" max="14" width="1.28515625" customWidth="1"/>
    <col min="15" max="15" width="21.28515625" bestFit="1" customWidth="1"/>
    <col min="16" max="16" width="1.28515625" customWidth="1"/>
    <col min="17" max="17" width="22" customWidth="1"/>
    <col min="18" max="18" width="1.28515625" customWidth="1"/>
    <col min="19" max="19" width="0.28515625" customWidth="1"/>
    <col min="20" max="20" width="5.42578125" bestFit="1" customWidth="1"/>
  </cols>
  <sheetData>
    <row r="1" spans="1:1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8" ht="14.45" customHeight="1" x14ac:dyDescent="0.2"/>
    <row r="5" spans="1:18" ht="14.45" customHeight="1" x14ac:dyDescent="0.2">
      <c r="A5" s="89" t="s">
        <v>280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</row>
    <row r="6" spans="1:18" ht="14.45" customHeight="1" x14ac:dyDescent="0.2">
      <c r="A6" s="90" t="s">
        <v>190</v>
      </c>
      <c r="C6" s="90" t="s">
        <v>206</v>
      </c>
      <c r="D6" s="90"/>
      <c r="E6" s="90"/>
      <c r="F6" s="90"/>
      <c r="G6" s="90"/>
      <c r="H6" s="90"/>
      <c r="I6" s="90"/>
      <c r="K6" s="90" t="s">
        <v>207</v>
      </c>
      <c r="L6" s="90"/>
      <c r="M6" s="90"/>
      <c r="N6" s="90"/>
      <c r="O6" s="90"/>
      <c r="P6" s="90"/>
      <c r="Q6" s="90"/>
      <c r="R6" s="90"/>
    </row>
    <row r="7" spans="1:18" ht="37.5" customHeight="1" x14ac:dyDescent="0.2">
      <c r="A7" s="90"/>
      <c r="C7" s="19" t="s">
        <v>13</v>
      </c>
      <c r="D7" s="3"/>
      <c r="E7" s="19" t="s">
        <v>15</v>
      </c>
      <c r="F7" s="3"/>
      <c r="G7" s="19" t="s">
        <v>278</v>
      </c>
      <c r="H7" s="3"/>
      <c r="I7" s="19" t="s">
        <v>281</v>
      </c>
      <c r="K7" s="19" t="s">
        <v>13</v>
      </c>
      <c r="L7" s="3"/>
      <c r="M7" s="19" t="s">
        <v>15</v>
      </c>
      <c r="N7" s="3"/>
      <c r="O7" s="19" t="s">
        <v>278</v>
      </c>
      <c r="P7" s="3"/>
      <c r="Q7" s="100" t="s">
        <v>281</v>
      </c>
      <c r="R7" s="100"/>
    </row>
    <row r="8" spans="1:18" ht="18.95" customHeight="1" x14ac:dyDescent="0.2">
      <c r="A8" s="5" t="s">
        <v>35</v>
      </c>
      <c r="C8" s="59">
        <v>10000</v>
      </c>
      <c r="D8" s="45"/>
      <c r="E8" s="59">
        <v>4276683</v>
      </c>
      <c r="F8" s="45"/>
      <c r="G8" s="59">
        <v>4276683</v>
      </c>
      <c r="H8" s="45"/>
      <c r="I8" s="59">
        <v>0</v>
      </c>
      <c r="J8" s="45"/>
      <c r="K8" s="59">
        <v>10000</v>
      </c>
      <c r="L8" s="45"/>
      <c r="M8" s="59">
        <v>4276683</v>
      </c>
      <c r="N8" s="45"/>
      <c r="O8" s="59">
        <v>4284355</v>
      </c>
      <c r="P8" s="45"/>
      <c r="Q8" s="93">
        <v>-7671</v>
      </c>
      <c r="R8" s="93"/>
    </row>
    <row r="9" spans="1:18" ht="18.95" customHeight="1" x14ac:dyDescent="0.2">
      <c r="A9" s="8" t="s">
        <v>97</v>
      </c>
      <c r="C9" s="60">
        <v>1075000</v>
      </c>
      <c r="D9" s="45"/>
      <c r="E9" s="60">
        <v>120900819710</v>
      </c>
      <c r="F9" s="45"/>
      <c r="G9" s="60">
        <v>104806980520</v>
      </c>
      <c r="H9" s="45"/>
      <c r="I9" s="60">
        <v>16093839190</v>
      </c>
      <c r="J9" s="45"/>
      <c r="K9" s="60">
        <v>1075000</v>
      </c>
      <c r="L9" s="45"/>
      <c r="M9" s="60">
        <v>120900819710</v>
      </c>
      <c r="N9" s="45"/>
      <c r="O9" s="60">
        <v>59967655859</v>
      </c>
      <c r="P9" s="45"/>
      <c r="Q9" s="95">
        <v>60933163851</v>
      </c>
      <c r="R9" s="95"/>
    </row>
    <row r="10" spans="1:18" ht="18.95" customHeight="1" x14ac:dyDescent="0.2">
      <c r="A10" s="8" t="s">
        <v>95</v>
      </c>
      <c r="C10" s="60">
        <v>115000</v>
      </c>
      <c r="D10" s="45"/>
      <c r="E10" s="60">
        <v>43536385475</v>
      </c>
      <c r="F10" s="45"/>
      <c r="G10" s="60">
        <v>34506701625</v>
      </c>
      <c r="H10" s="45"/>
      <c r="I10" s="60">
        <v>9029683850</v>
      </c>
      <c r="J10" s="45"/>
      <c r="K10" s="60">
        <v>115000</v>
      </c>
      <c r="L10" s="45"/>
      <c r="M10" s="60">
        <v>43536385475</v>
      </c>
      <c r="N10" s="45"/>
      <c r="O10" s="60">
        <v>29612310463</v>
      </c>
      <c r="P10" s="45"/>
      <c r="Q10" s="95">
        <v>13924075012</v>
      </c>
      <c r="R10" s="95"/>
    </row>
    <row r="11" spans="1:18" ht="18.95" customHeight="1" x14ac:dyDescent="0.2">
      <c r="A11" s="8" t="s">
        <v>26</v>
      </c>
      <c r="C11" s="60">
        <v>563500</v>
      </c>
      <c r="D11" s="45"/>
      <c r="E11" s="60">
        <v>5507569828</v>
      </c>
      <c r="F11" s="45"/>
      <c r="G11" s="60">
        <v>5552301359</v>
      </c>
      <c r="H11" s="45"/>
      <c r="I11" s="60">
        <v>-44731530</v>
      </c>
      <c r="J11" s="45"/>
      <c r="K11" s="60">
        <v>563500</v>
      </c>
      <c r="L11" s="45"/>
      <c r="M11" s="60">
        <v>5507569828</v>
      </c>
      <c r="N11" s="45"/>
      <c r="O11" s="60">
        <v>4956792440</v>
      </c>
      <c r="P11" s="45"/>
      <c r="Q11" s="95">
        <v>550777388</v>
      </c>
      <c r="R11" s="95"/>
    </row>
    <row r="12" spans="1:18" ht="18.95" customHeight="1" x14ac:dyDescent="0.2">
      <c r="A12" s="8" t="s">
        <v>48</v>
      </c>
      <c r="C12" s="60">
        <v>10000</v>
      </c>
      <c r="D12" s="45"/>
      <c r="E12" s="60">
        <v>5080422</v>
      </c>
      <c r="F12" s="45"/>
      <c r="G12" s="60">
        <v>5080422</v>
      </c>
      <c r="H12" s="45"/>
      <c r="I12" s="60">
        <v>0</v>
      </c>
      <c r="J12" s="45"/>
      <c r="K12" s="60">
        <v>10000</v>
      </c>
      <c r="L12" s="45"/>
      <c r="M12" s="60">
        <v>5080422</v>
      </c>
      <c r="N12" s="45"/>
      <c r="O12" s="60">
        <v>5089536</v>
      </c>
      <c r="P12" s="45"/>
      <c r="Q12" s="95">
        <v>-9113</v>
      </c>
      <c r="R12" s="95"/>
    </row>
    <row r="13" spans="1:18" ht="18.95" customHeight="1" x14ac:dyDescent="0.2">
      <c r="A13" s="8" t="s">
        <v>25</v>
      </c>
      <c r="C13" s="60">
        <v>6741479</v>
      </c>
      <c r="D13" s="45"/>
      <c r="E13" s="60">
        <v>20007897795</v>
      </c>
      <c r="F13" s="45"/>
      <c r="G13" s="60">
        <v>17673308584</v>
      </c>
      <c r="H13" s="45"/>
      <c r="I13" s="60">
        <v>2334589211</v>
      </c>
      <c r="J13" s="45"/>
      <c r="K13" s="60">
        <v>6741479</v>
      </c>
      <c r="L13" s="45"/>
      <c r="M13" s="60">
        <v>20007897795</v>
      </c>
      <c r="N13" s="45"/>
      <c r="O13" s="60">
        <v>15236401176</v>
      </c>
      <c r="P13" s="45"/>
      <c r="Q13" s="95">
        <v>4771496619</v>
      </c>
      <c r="R13" s="95"/>
    </row>
    <row r="14" spans="1:18" ht="18.95" customHeight="1" x14ac:dyDescent="0.2">
      <c r="A14" s="8" t="s">
        <v>102</v>
      </c>
      <c r="C14" s="60">
        <v>3626000</v>
      </c>
      <c r="D14" s="45"/>
      <c r="E14" s="60">
        <v>73800268080</v>
      </c>
      <c r="F14" s="45"/>
      <c r="G14" s="60">
        <v>70138909141</v>
      </c>
      <c r="H14" s="45"/>
      <c r="I14" s="60">
        <v>3661358939</v>
      </c>
      <c r="J14" s="45"/>
      <c r="K14" s="60">
        <v>3626000</v>
      </c>
      <c r="L14" s="45"/>
      <c r="M14" s="60">
        <v>73800268080</v>
      </c>
      <c r="N14" s="45"/>
      <c r="O14" s="60">
        <v>70138909141</v>
      </c>
      <c r="P14" s="45"/>
      <c r="Q14" s="95">
        <v>3661358939</v>
      </c>
      <c r="R14" s="95"/>
    </row>
    <row r="15" spans="1:18" ht="18.95" customHeight="1" x14ac:dyDescent="0.2">
      <c r="A15" s="8" t="s">
        <v>31</v>
      </c>
      <c r="C15" s="60">
        <v>10000</v>
      </c>
      <c r="D15" s="45"/>
      <c r="E15" s="60">
        <v>10914970</v>
      </c>
      <c r="F15" s="45"/>
      <c r="G15" s="60">
        <v>10914970</v>
      </c>
      <c r="H15" s="45"/>
      <c r="I15" s="60">
        <v>0</v>
      </c>
      <c r="J15" s="45"/>
      <c r="K15" s="60">
        <v>10000</v>
      </c>
      <c r="L15" s="45"/>
      <c r="M15" s="60">
        <v>10914970</v>
      </c>
      <c r="N15" s="45"/>
      <c r="O15" s="60">
        <v>10934550</v>
      </c>
      <c r="P15" s="45"/>
      <c r="Q15" s="95">
        <v>-19580</v>
      </c>
      <c r="R15" s="95"/>
    </row>
    <row r="16" spans="1:18" ht="18.95" customHeight="1" x14ac:dyDescent="0.2">
      <c r="A16" s="8" t="s">
        <v>38</v>
      </c>
      <c r="C16" s="60">
        <v>10000</v>
      </c>
      <c r="D16" s="45"/>
      <c r="E16" s="60">
        <v>6876431</v>
      </c>
      <c r="F16" s="45"/>
      <c r="G16" s="60">
        <v>6876431</v>
      </c>
      <c r="H16" s="45"/>
      <c r="I16" s="60">
        <v>0</v>
      </c>
      <c r="J16" s="45"/>
      <c r="K16" s="60">
        <v>10000</v>
      </c>
      <c r="L16" s="45"/>
      <c r="M16" s="60">
        <v>6876431</v>
      </c>
      <c r="N16" s="45"/>
      <c r="O16" s="60">
        <v>6888766</v>
      </c>
      <c r="P16" s="45"/>
      <c r="Q16" s="95">
        <v>-12334</v>
      </c>
      <c r="R16" s="95"/>
    </row>
    <row r="17" spans="1:18" ht="18.95" customHeight="1" x14ac:dyDescent="0.2">
      <c r="A17" s="8" t="s">
        <v>61</v>
      </c>
      <c r="C17" s="60">
        <v>2951000</v>
      </c>
      <c r="D17" s="45"/>
      <c r="E17" s="60">
        <v>22166388988</v>
      </c>
      <c r="F17" s="45"/>
      <c r="G17" s="60">
        <v>23511286073</v>
      </c>
      <c r="H17" s="45"/>
      <c r="I17" s="60">
        <v>-1344897084</v>
      </c>
      <c r="J17" s="45"/>
      <c r="K17" s="60">
        <v>2951000</v>
      </c>
      <c r="L17" s="45"/>
      <c r="M17" s="60">
        <v>22166388988</v>
      </c>
      <c r="N17" s="45"/>
      <c r="O17" s="60">
        <v>23511286073</v>
      </c>
      <c r="P17" s="45"/>
      <c r="Q17" s="95">
        <v>-1344897084</v>
      </c>
      <c r="R17" s="95"/>
    </row>
    <row r="18" spans="1:18" ht="18.95" customHeight="1" x14ac:dyDescent="0.2">
      <c r="A18" s="8" t="s">
        <v>41</v>
      </c>
      <c r="C18" s="60">
        <v>10000</v>
      </c>
      <c r="D18" s="45"/>
      <c r="E18" s="60">
        <v>12909432</v>
      </c>
      <c r="F18" s="45"/>
      <c r="G18" s="60">
        <v>12909432</v>
      </c>
      <c r="H18" s="45"/>
      <c r="I18" s="60">
        <v>0</v>
      </c>
      <c r="J18" s="45"/>
      <c r="K18" s="60">
        <v>10000</v>
      </c>
      <c r="L18" s="45"/>
      <c r="M18" s="60">
        <v>12909432</v>
      </c>
      <c r="N18" s="45"/>
      <c r="O18" s="60">
        <v>12932590</v>
      </c>
      <c r="P18" s="45"/>
      <c r="Q18" s="95">
        <v>-23157</v>
      </c>
      <c r="R18" s="95"/>
    </row>
    <row r="19" spans="1:18" ht="18.95" customHeight="1" x14ac:dyDescent="0.2">
      <c r="A19" s="8" t="s">
        <v>56</v>
      </c>
      <c r="C19" s="60">
        <v>28228396</v>
      </c>
      <c r="D19" s="45"/>
      <c r="E19" s="60">
        <v>444521723217</v>
      </c>
      <c r="F19" s="45"/>
      <c r="G19" s="60">
        <v>339270229296</v>
      </c>
      <c r="H19" s="45"/>
      <c r="I19" s="60">
        <v>105251493921</v>
      </c>
      <c r="J19" s="45"/>
      <c r="K19" s="60">
        <v>28228396</v>
      </c>
      <c r="L19" s="45"/>
      <c r="M19" s="60">
        <v>444521723217</v>
      </c>
      <c r="N19" s="45"/>
      <c r="O19" s="60">
        <v>222295110088</v>
      </c>
      <c r="P19" s="45"/>
      <c r="Q19" s="95">
        <v>222226613129</v>
      </c>
      <c r="R19" s="95"/>
    </row>
    <row r="20" spans="1:18" ht="18.95" customHeight="1" x14ac:dyDescent="0.2">
      <c r="A20" s="8" t="s">
        <v>30</v>
      </c>
      <c r="C20" s="60">
        <v>10000</v>
      </c>
      <c r="D20" s="45"/>
      <c r="E20" s="60">
        <v>4286606</v>
      </c>
      <c r="F20" s="45"/>
      <c r="G20" s="60">
        <v>4286606</v>
      </c>
      <c r="H20" s="45"/>
      <c r="I20" s="60">
        <v>0</v>
      </c>
      <c r="J20" s="45"/>
      <c r="K20" s="60">
        <v>10000</v>
      </c>
      <c r="L20" s="45"/>
      <c r="M20" s="60">
        <v>4286606</v>
      </c>
      <c r="N20" s="45"/>
      <c r="O20" s="60">
        <v>4294296</v>
      </c>
      <c r="P20" s="45"/>
      <c r="Q20" s="95">
        <v>-7689</v>
      </c>
      <c r="R20" s="95"/>
    </row>
    <row r="21" spans="1:18" ht="18.95" customHeight="1" x14ac:dyDescent="0.2">
      <c r="A21" s="8" t="s">
        <v>49</v>
      </c>
      <c r="C21" s="60">
        <v>10000</v>
      </c>
      <c r="D21" s="45"/>
      <c r="E21" s="60">
        <v>4306451</v>
      </c>
      <c r="F21" s="45"/>
      <c r="G21" s="60">
        <v>4306451</v>
      </c>
      <c r="H21" s="45"/>
      <c r="I21" s="60">
        <v>0</v>
      </c>
      <c r="J21" s="45"/>
      <c r="K21" s="60">
        <v>10000</v>
      </c>
      <c r="L21" s="45"/>
      <c r="M21" s="60">
        <v>4306451</v>
      </c>
      <c r="N21" s="45"/>
      <c r="O21" s="60">
        <v>4314177</v>
      </c>
      <c r="P21" s="45"/>
      <c r="Q21" s="95">
        <v>-7725</v>
      </c>
      <c r="R21" s="95"/>
    </row>
    <row r="22" spans="1:18" ht="18.95" customHeight="1" x14ac:dyDescent="0.2">
      <c r="A22" s="8" t="s">
        <v>54</v>
      </c>
      <c r="C22" s="60">
        <v>3883867</v>
      </c>
      <c r="D22" s="45"/>
      <c r="E22" s="60">
        <v>17072532056</v>
      </c>
      <c r="F22" s="45"/>
      <c r="G22" s="60">
        <v>16112924724</v>
      </c>
      <c r="H22" s="45"/>
      <c r="I22" s="60">
        <v>959607332</v>
      </c>
      <c r="J22" s="45"/>
      <c r="K22" s="60">
        <v>3883867</v>
      </c>
      <c r="L22" s="45"/>
      <c r="M22" s="60">
        <v>17072532056</v>
      </c>
      <c r="N22" s="45"/>
      <c r="O22" s="60">
        <v>14145817280</v>
      </c>
      <c r="P22" s="45"/>
      <c r="Q22" s="95">
        <v>2926714776</v>
      </c>
      <c r="R22" s="95"/>
    </row>
    <row r="23" spans="1:18" ht="18.95" customHeight="1" x14ac:dyDescent="0.2">
      <c r="A23" s="8" t="s">
        <v>98</v>
      </c>
      <c r="C23" s="60">
        <v>1537000</v>
      </c>
      <c r="D23" s="45"/>
      <c r="E23" s="60">
        <v>79588606926</v>
      </c>
      <c r="F23" s="45"/>
      <c r="G23" s="60">
        <v>68933091906</v>
      </c>
      <c r="H23" s="45"/>
      <c r="I23" s="60">
        <v>10655515020</v>
      </c>
      <c r="J23" s="45"/>
      <c r="K23" s="60">
        <v>1537000</v>
      </c>
      <c r="L23" s="45"/>
      <c r="M23" s="60">
        <v>79588606926</v>
      </c>
      <c r="N23" s="45"/>
      <c r="O23" s="60">
        <v>40009954325</v>
      </c>
      <c r="P23" s="45"/>
      <c r="Q23" s="95">
        <v>39578652601</v>
      </c>
      <c r="R23" s="95"/>
    </row>
    <row r="24" spans="1:18" ht="18.95" customHeight="1" x14ac:dyDescent="0.2">
      <c r="A24" s="8" t="s">
        <v>23</v>
      </c>
      <c r="C24" s="60">
        <v>621899</v>
      </c>
      <c r="D24" s="45"/>
      <c r="E24" s="60">
        <v>8731847848</v>
      </c>
      <c r="F24" s="45"/>
      <c r="G24" s="60">
        <v>7139751208</v>
      </c>
      <c r="H24" s="45"/>
      <c r="I24" s="60">
        <v>1592096640</v>
      </c>
      <c r="J24" s="45"/>
      <c r="K24" s="60">
        <v>621899</v>
      </c>
      <c r="L24" s="45"/>
      <c r="M24" s="60">
        <v>8731847848</v>
      </c>
      <c r="N24" s="45"/>
      <c r="O24" s="60">
        <v>5982183282</v>
      </c>
      <c r="P24" s="45"/>
      <c r="Q24" s="95">
        <v>2749664566</v>
      </c>
      <c r="R24" s="95"/>
    </row>
    <row r="25" spans="1:18" ht="18.95" customHeight="1" x14ac:dyDescent="0.2">
      <c r="A25" s="8" t="s">
        <v>50</v>
      </c>
      <c r="C25" s="60">
        <v>10000</v>
      </c>
      <c r="D25" s="45"/>
      <c r="E25" s="60">
        <v>12016389</v>
      </c>
      <c r="F25" s="45"/>
      <c r="G25" s="60">
        <v>12016389</v>
      </c>
      <c r="H25" s="45"/>
      <c r="I25" s="60">
        <v>0</v>
      </c>
      <c r="J25" s="45"/>
      <c r="K25" s="60">
        <v>10000</v>
      </c>
      <c r="L25" s="45"/>
      <c r="M25" s="60">
        <v>12016389</v>
      </c>
      <c r="N25" s="45"/>
      <c r="O25" s="60">
        <v>12037945</v>
      </c>
      <c r="P25" s="45"/>
      <c r="Q25" s="95">
        <v>-21555</v>
      </c>
      <c r="R25" s="95"/>
    </row>
    <row r="26" spans="1:18" ht="18.95" customHeight="1" x14ac:dyDescent="0.2">
      <c r="A26" s="8" t="s">
        <v>44</v>
      </c>
      <c r="C26" s="60">
        <v>10000</v>
      </c>
      <c r="D26" s="45"/>
      <c r="E26" s="60">
        <v>5824624</v>
      </c>
      <c r="F26" s="45"/>
      <c r="G26" s="60">
        <v>5824624</v>
      </c>
      <c r="H26" s="45"/>
      <c r="I26" s="60">
        <v>0</v>
      </c>
      <c r="J26" s="45"/>
      <c r="K26" s="60">
        <v>10000</v>
      </c>
      <c r="L26" s="45"/>
      <c r="M26" s="60">
        <v>5824624</v>
      </c>
      <c r="N26" s="45"/>
      <c r="O26" s="60">
        <v>5835073</v>
      </c>
      <c r="P26" s="45"/>
      <c r="Q26" s="95">
        <v>-10448</v>
      </c>
      <c r="R26" s="95"/>
    </row>
    <row r="27" spans="1:18" ht="18.95" customHeight="1" x14ac:dyDescent="0.2">
      <c r="A27" s="8" t="s">
        <v>39</v>
      </c>
      <c r="C27" s="60">
        <v>10000</v>
      </c>
      <c r="D27" s="45"/>
      <c r="E27" s="60">
        <v>11688940</v>
      </c>
      <c r="F27" s="45"/>
      <c r="G27" s="60">
        <v>11688940</v>
      </c>
      <c r="H27" s="45"/>
      <c r="I27" s="60">
        <v>0</v>
      </c>
      <c r="J27" s="45"/>
      <c r="K27" s="60">
        <v>10000</v>
      </c>
      <c r="L27" s="45"/>
      <c r="M27" s="60">
        <v>11688940</v>
      </c>
      <c r="N27" s="45"/>
      <c r="O27" s="60">
        <v>11709909</v>
      </c>
      <c r="P27" s="45"/>
      <c r="Q27" s="95">
        <v>-20968</v>
      </c>
      <c r="R27" s="95"/>
    </row>
    <row r="28" spans="1:18" ht="18.95" customHeight="1" x14ac:dyDescent="0.2">
      <c r="A28" s="8" t="s">
        <v>59</v>
      </c>
      <c r="C28" s="60">
        <v>1450000</v>
      </c>
      <c r="D28" s="45"/>
      <c r="E28" s="60">
        <v>39379723355</v>
      </c>
      <c r="F28" s="45"/>
      <c r="G28" s="60">
        <v>40176746372</v>
      </c>
      <c r="H28" s="45"/>
      <c r="I28" s="60">
        <v>-797023017</v>
      </c>
      <c r="J28" s="45"/>
      <c r="K28" s="60">
        <v>1450000</v>
      </c>
      <c r="L28" s="45"/>
      <c r="M28" s="60">
        <v>39379723355</v>
      </c>
      <c r="N28" s="45"/>
      <c r="O28" s="60">
        <v>40176746372</v>
      </c>
      <c r="P28" s="45"/>
      <c r="Q28" s="95">
        <v>-797023017</v>
      </c>
      <c r="R28" s="95"/>
    </row>
    <row r="29" spans="1:18" ht="18.95" customHeight="1" x14ac:dyDescent="0.2">
      <c r="A29" s="8" t="s">
        <v>101</v>
      </c>
      <c r="C29" s="60">
        <v>49480</v>
      </c>
      <c r="D29" s="45"/>
      <c r="E29" s="60">
        <v>20820859470</v>
      </c>
      <c r="F29" s="45"/>
      <c r="G29" s="60">
        <v>17927331356</v>
      </c>
      <c r="H29" s="45"/>
      <c r="I29" s="60">
        <v>2893528114</v>
      </c>
      <c r="J29" s="45"/>
      <c r="K29" s="60">
        <v>49480</v>
      </c>
      <c r="L29" s="45"/>
      <c r="M29" s="60">
        <v>20820859470</v>
      </c>
      <c r="N29" s="45"/>
      <c r="O29" s="60">
        <v>9988688474</v>
      </c>
      <c r="P29" s="45"/>
      <c r="Q29" s="95">
        <v>10832170996</v>
      </c>
      <c r="R29" s="95"/>
    </row>
    <row r="30" spans="1:18" ht="18.95" customHeight="1" x14ac:dyDescent="0.2">
      <c r="A30" s="8" t="s">
        <v>65</v>
      </c>
      <c r="C30" s="60">
        <v>1000000</v>
      </c>
      <c r="D30" s="45"/>
      <c r="E30" s="60">
        <v>68377325700</v>
      </c>
      <c r="F30" s="45"/>
      <c r="G30" s="60">
        <v>46004534302</v>
      </c>
      <c r="H30" s="45"/>
      <c r="I30" s="60">
        <v>22372791398</v>
      </c>
      <c r="J30" s="45"/>
      <c r="K30" s="60">
        <v>1000000</v>
      </c>
      <c r="L30" s="45"/>
      <c r="M30" s="60">
        <v>68377325700</v>
      </c>
      <c r="N30" s="45"/>
      <c r="O30" s="60">
        <v>46004534302</v>
      </c>
      <c r="P30" s="45"/>
      <c r="Q30" s="95">
        <v>22372791398</v>
      </c>
      <c r="R30" s="95"/>
    </row>
    <row r="31" spans="1:18" ht="18.95" customHeight="1" x14ac:dyDescent="0.2">
      <c r="A31" s="8" t="s">
        <v>40</v>
      </c>
      <c r="C31" s="60">
        <v>10000</v>
      </c>
      <c r="D31" s="45"/>
      <c r="E31" s="60">
        <v>19736250</v>
      </c>
      <c r="F31" s="45"/>
      <c r="G31" s="60">
        <v>19736250</v>
      </c>
      <c r="H31" s="45"/>
      <c r="I31" s="60">
        <v>0</v>
      </c>
      <c r="J31" s="45"/>
      <c r="K31" s="60">
        <v>10000</v>
      </c>
      <c r="L31" s="45"/>
      <c r="M31" s="60">
        <v>19736250</v>
      </c>
      <c r="N31" s="45"/>
      <c r="O31" s="60">
        <v>19771654</v>
      </c>
      <c r="P31" s="45"/>
      <c r="Q31" s="95">
        <v>-35403</v>
      </c>
      <c r="R31" s="95"/>
    </row>
    <row r="32" spans="1:18" ht="18.95" customHeight="1" x14ac:dyDescent="0.2">
      <c r="A32" s="8" t="s">
        <v>64</v>
      </c>
      <c r="C32" s="60">
        <v>56389215</v>
      </c>
      <c r="D32" s="45"/>
      <c r="E32" s="60">
        <v>59086712644</v>
      </c>
      <c r="F32" s="45"/>
      <c r="G32" s="60">
        <v>152927551080</v>
      </c>
      <c r="H32" s="45"/>
      <c r="I32" s="60">
        <v>-93840838435</v>
      </c>
      <c r="J32" s="45"/>
      <c r="K32" s="60">
        <v>56389215</v>
      </c>
      <c r="L32" s="45"/>
      <c r="M32" s="60">
        <v>59086712644</v>
      </c>
      <c r="N32" s="45"/>
      <c r="O32" s="60">
        <v>152927551080</v>
      </c>
      <c r="P32" s="45"/>
      <c r="Q32" s="95">
        <v>-93840838435</v>
      </c>
      <c r="R32" s="95"/>
    </row>
    <row r="33" spans="1:18" ht="18.95" customHeight="1" x14ac:dyDescent="0.2">
      <c r="A33" s="8" t="s">
        <v>94</v>
      </c>
      <c r="C33" s="60">
        <v>1470</v>
      </c>
      <c r="D33" s="45"/>
      <c r="E33" s="60">
        <v>199451078820</v>
      </c>
      <c r="F33" s="45"/>
      <c r="G33" s="60">
        <v>191121124480</v>
      </c>
      <c r="H33" s="45"/>
      <c r="I33" s="60">
        <v>8329954340</v>
      </c>
      <c r="J33" s="45"/>
      <c r="K33" s="60">
        <v>1470</v>
      </c>
      <c r="L33" s="45"/>
      <c r="M33" s="60">
        <v>199451078820</v>
      </c>
      <c r="N33" s="45"/>
      <c r="O33" s="60">
        <v>141597460410</v>
      </c>
      <c r="P33" s="45"/>
      <c r="Q33" s="95">
        <v>57853618410</v>
      </c>
      <c r="R33" s="95"/>
    </row>
    <row r="34" spans="1:18" ht="18.95" customHeight="1" x14ac:dyDescent="0.2">
      <c r="A34" s="8" t="s">
        <v>62</v>
      </c>
      <c r="C34" s="60">
        <v>1169000</v>
      </c>
      <c r="D34" s="45"/>
      <c r="E34" s="60">
        <v>18373823899</v>
      </c>
      <c r="F34" s="45"/>
      <c r="G34" s="60">
        <v>20668979127</v>
      </c>
      <c r="H34" s="45"/>
      <c r="I34" s="60">
        <v>-2295155227</v>
      </c>
      <c r="J34" s="45"/>
      <c r="K34" s="60">
        <v>1169000</v>
      </c>
      <c r="L34" s="45"/>
      <c r="M34" s="60">
        <v>18373823899</v>
      </c>
      <c r="N34" s="45"/>
      <c r="O34" s="60">
        <v>20668979127</v>
      </c>
      <c r="P34" s="45"/>
      <c r="Q34" s="95">
        <v>-2295155227</v>
      </c>
      <c r="R34" s="95"/>
    </row>
    <row r="35" spans="1:18" ht="18.95" customHeight="1" x14ac:dyDescent="0.2">
      <c r="A35" s="8" t="s">
        <v>32</v>
      </c>
      <c r="C35" s="60">
        <v>29700000</v>
      </c>
      <c r="D35" s="45"/>
      <c r="E35" s="60">
        <v>56111677776</v>
      </c>
      <c r="F35" s="45"/>
      <c r="G35" s="60">
        <v>50541768585</v>
      </c>
      <c r="H35" s="45"/>
      <c r="I35" s="60">
        <v>5569909190</v>
      </c>
      <c r="J35" s="45"/>
      <c r="K35" s="60">
        <v>29700000</v>
      </c>
      <c r="L35" s="45"/>
      <c r="M35" s="60">
        <v>56111677776</v>
      </c>
      <c r="N35" s="45"/>
      <c r="O35" s="60">
        <v>39761015677</v>
      </c>
      <c r="P35" s="45"/>
      <c r="Q35" s="95">
        <v>16350662099</v>
      </c>
      <c r="R35" s="95"/>
    </row>
    <row r="36" spans="1:18" ht="18.95" customHeight="1" x14ac:dyDescent="0.2">
      <c r="A36" s="8" t="s">
        <v>43</v>
      </c>
      <c r="C36" s="60">
        <v>10000</v>
      </c>
      <c r="D36" s="45"/>
      <c r="E36" s="60">
        <v>13385722</v>
      </c>
      <c r="F36" s="45"/>
      <c r="G36" s="60">
        <v>13385722</v>
      </c>
      <c r="H36" s="45"/>
      <c r="I36" s="60">
        <v>0</v>
      </c>
      <c r="J36" s="45"/>
      <c r="K36" s="60">
        <v>10000</v>
      </c>
      <c r="L36" s="45"/>
      <c r="M36" s="60">
        <v>13385722</v>
      </c>
      <c r="N36" s="45"/>
      <c r="O36" s="60">
        <v>13409734</v>
      </c>
      <c r="P36" s="45"/>
      <c r="Q36" s="95">
        <v>-24011</v>
      </c>
      <c r="R36" s="95"/>
    </row>
    <row r="37" spans="1:18" ht="18.95" customHeight="1" x14ac:dyDescent="0.2">
      <c r="A37" s="8" t="s">
        <v>19</v>
      </c>
      <c r="C37" s="60">
        <v>106224160</v>
      </c>
      <c r="D37" s="45"/>
      <c r="E37" s="60">
        <v>154942479447</v>
      </c>
      <c r="F37" s="45"/>
      <c r="G37" s="60">
        <v>156390140789</v>
      </c>
      <c r="H37" s="45"/>
      <c r="I37" s="60">
        <v>-1447661341</v>
      </c>
      <c r="J37" s="45"/>
      <c r="K37" s="60">
        <v>106224160</v>
      </c>
      <c r="L37" s="45"/>
      <c r="M37" s="60">
        <v>154942479447</v>
      </c>
      <c r="N37" s="45"/>
      <c r="O37" s="60">
        <v>149311931100</v>
      </c>
      <c r="P37" s="45"/>
      <c r="Q37" s="95">
        <v>5630548347</v>
      </c>
      <c r="R37" s="95"/>
    </row>
    <row r="38" spans="1:18" ht="18.95" customHeight="1" x14ac:dyDescent="0.2">
      <c r="A38" s="8" t="s">
        <v>34</v>
      </c>
      <c r="C38" s="60">
        <v>2386011</v>
      </c>
      <c r="D38" s="45"/>
      <c r="E38" s="60">
        <v>20739888102</v>
      </c>
      <c r="F38" s="45"/>
      <c r="G38" s="60">
        <v>18538050666</v>
      </c>
      <c r="H38" s="45"/>
      <c r="I38" s="60">
        <v>2201837436</v>
      </c>
      <c r="J38" s="45"/>
      <c r="K38" s="60">
        <v>2386011</v>
      </c>
      <c r="L38" s="45"/>
      <c r="M38" s="60">
        <v>20739888102</v>
      </c>
      <c r="N38" s="45"/>
      <c r="O38" s="60">
        <v>17661571105</v>
      </c>
      <c r="P38" s="45"/>
      <c r="Q38" s="95">
        <v>3078316997</v>
      </c>
      <c r="R38" s="95"/>
    </row>
    <row r="39" spans="1:18" ht="18.95" customHeight="1" x14ac:dyDescent="0.2">
      <c r="A39" s="8" t="s">
        <v>96</v>
      </c>
      <c r="C39" s="60">
        <v>2500000</v>
      </c>
      <c r="D39" s="45"/>
      <c r="E39" s="60">
        <v>48884805750</v>
      </c>
      <c r="F39" s="45"/>
      <c r="G39" s="60">
        <v>40656275000</v>
      </c>
      <c r="H39" s="45"/>
      <c r="I39" s="60">
        <v>8228530750</v>
      </c>
      <c r="J39" s="45"/>
      <c r="K39" s="60">
        <v>2500000</v>
      </c>
      <c r="L39" s="45"/>
      <c r="M39" s="60">
        <v>48884805750</v>
      </c>
      <c r="N39" s="45"/>
      <c r="O39" s="60">
        <v>25029000000</v>
      </c>
      <c r="P39" s="45"/>
      <c r="Q39" s="95">
        <v>23855805750</v>
      </c>
      <c r="R39" s="95"/>
    </row>
    <row r="40" spans="1:18" ht="18.95" customHeight="1" x14ac:dyDescent="0.2">
      <c r="A40" s="8" t="s">
        <v>100</v>
      </c>
      <c r="C40" s="60">
        <v>19026</v>
      </c>
      <c r="D40" s="45"/>
      <c r="E40" s="60">
        <v>20770463498</v>
      </c>
      <c r="F40" s="45"/>
      <c r="G40" s="60">
        <v>17930439921</v>
      </c>
      <c r="H40" s="45"/>
      <c r="I40" s="60">
        <v>2840023577</v>
      </c>
      <c r="J40" s="45"/>
      <c r="K40" s="60">
        <v>19026</v>
      </c>
      <c r="L40" s="45"/>
      <c r="M40" s="60">
        <v>20770463498</v>
      </c>
      <c r="N40" s="45"/>
      <c r="O40" s="60">
        <v>9993533562</v>
      </c>
      <c r="P40" s="45"/>
      <c r="Q40" s="95">
        <v>10776929936</v>
      </c>
      <c r="R40" s="95"/>
    </row>
    <row r="41" spans="1:18" ht="18.95" customHeight="1" x14ac:dyDescent="0.2">
      <c r="A41" s="8" t="s">
        <v>33</v>
      </c>
      <c r="C41" s="60">
        <v>4400000</v>
      </c>
      <c r="D41" s="45"/>
      <c r="E41" s="60">
        <v>71864162480</v>
      </c>
      <c r="F41" s="45"/>
      <c r="G41" s="60">
        <v>61997029600</v>
      </c>
      <c r="H41" s="45"/>
      <c r="I41" s="60">
        <v>9867132879</v>
      </c>
      <c r="J41" s="45"/>
      <c r="K41" s="60">
        <v>4400000</v>
      </c>
      <c r="L41" s="45"/>
      <c r="M41" s="60">
        <v>71864162480</v>
      </c>
      <c r="N41" s="45"/>
      <c r="O41" s="60">
        <v>49936252637</v>
      </c>
      <c r="P41" s="45"/>
      <c r="Q41" s="95">
        <v>21927909843</v>
      </c>
      <c r="R41" s="95"/>
    </row>
    <row r="42" spans="1:18" ht="18.95" customHeight="1" x14ac:dyDescent="0.2">
      <c r="A42" s="8" t="s">
        <v>28</v>
      </c>
      <c r="C42" s="60">
        <v>10000</v>
      </c>
      <c r="D42" s="45"/>
      <c r="E42" s="60">
        <v>9148729</v>
      </c>
      <c r="F42" s="45"/>
      <c r="G42" s="60">
        <v>9148729</v>
      </c>
      <c r="H42" s="45"/>
      <c r="I42" s="60">
        <v>0</v>
      </c>
      <c r="J42" s="45"/>
      <c r="K42" s="60">
        <v>10000</v>
      </c>
      <c r="L42" s="45"/>
      <c r="M42" s="60">
        <v>9148729</v>
      </c>
      <c r="N42" s="45"/>
      <c r="O42" s="60">
        <v>9165141</v>
      </c>
      <c r="P42" s="45"/>
      <c r="Q42" s="95">
        <v>-16411</v>
      </c>
      <c r="R42" s="95"/>
    </row>
    <row r="43" spans="1:18" ht="18.95" customHeight="1" x14ac:dyDescent="0.2">
      <c r="A43" s="8" t="s">
        <v>58</v>
      </c>
      <c r="C43" s="60">
        <v>64000</v>
      </c>
      <c r="D43" s="45"/>
      <c r="E43" s="60">
        <v>38479754310</v>
      </c>
      <c r="F43" s="45"/>
      <c r="G43" s="60">
        <v>39993999669</v>
      </c>
      <c r="H43" s="45"/>
      <c r="I43" s="60">
        <v>-1514245358</v>
      </c>
      <c r="J43" s="45"/>
      <c r="K43" s="60">
        <v>64000</v>
      </c>
      <c r="L43" s="45"/>
      <c r="M43" s="60">
        <v>38479754310</v>
      </c>
      <c r="N43" s="45"/>
      <c r="O43" s="60">
        <v>39993999669</v>
      </c>
      <c r="P43" s="45"/>
      <c r="Q43" s="95">
        <v>-1514245358</v>
      </c>
      <c r="R43" s="95"/>
    </row>
    <row r="44" spans="1:18" ht="18.95" customHeight="1" x14ac:dyDescent="0.2">
      <c r="A44" s="8" t="s">
        <v>63</v>
      </c>
      <c r="C44" s="60">
        <v>750000</v>
      </c>
      <c r="D44" s="45"/>
      <c r="E44" s="60">
        <v>8550886725</v>
      </c>
      <c r="F44" s="45"/>
      <c r="G44" s="60">
        <v>6271538220</v>
      </c>
      <c r="H44" s="45"/>
      <c r="I44" s="60">
        <v>2279348505</v>
      </c>
      <c r="J44" s="45"/>
      <c r="K44" s="60">
        <v>750000</v>
      </c>
      <c r="L44" s="45"/>
      <c r="M44" s="60">
        <v>8550886725</v>
      </c>
      <c r="N44" s="45"/>
      <c r="O44" s="60">
        <v>6271538220</v>
      </c>
      <c r="P44" s="45"/>
      <c r="Q44" s="95">
        <v>2279348505</v>
      </c>
      <c r="R44" s="95"/>
    </row>
    <row r="45" spans="1:18" ht="18.95" customHeight="1" x14ac:dyDescent="0.2">
      <c r="A45" s="8" t="s">
        <v>53</v>
      </c>
      <c r="C45" s="60">
        <v>13599999</v>
      </c>
      <c r="D45" s="45"/>
      <c r="E45" s="60">
        <v>15600070884</v>
      </c>
      <c r="F45" s="45"/>
      <c r="G45" s="60">
        <v>17003537469</v>
      </c>
      <c r="H45" s="45"/>
      <c r="I45" s="60">
        <v>-1403466584</v>
      </c>
      <c r="J45" s="45"/>
      <c r="K45" s="60">
        <v>13599999</v>
      </c>
      <c r="L45" s="45"/>
      <c r="M45" s="60">
        <v>15600070884</v>
      </c>
      <c r="N45" s="45"/>
      <c r="O45" s="60">
        <v>18494100340</v>
      </c>
      <c r="P45" s="45"/>
      <c r="Q45" s="95">
        <v>-2894029455</v>
      </c>
      <c r="R45" s="95"/>
    </row>
    <row r="46" spans="1:18" ht="18.95" customHeight="1" x14ac:dyDescent="0.2">
      <c r="A46" s="8" t="s">
        <v>24</v>
      </c>
      <c r="C46" s="60">
        <v>201390057</v>
      </c>
      <c r="D46" s="45"/>
      <c r="E46" s="60">
        <v>410857289182</v>
      </c>
      <c r="F46" s="45"/>
      <c r="G46" s="60">
        <v>469353382050</v>
      </c>
      <c r="H46" s="45"/>
      <c r="I46" s="60">
        <v>-58496092867</v>
      </c>
      <c r="J46" s="45"/>
      <c r="K46" s="60">
        <v>201390057</v>
      </c>
      <c r="L46" s="45"/>
      <c r="M46" s="60">
        <v>410857289182</v>
      </c>
      <c r="N46" s="45"/>
      <c r="O46" s="60">
        <v>373977230095</v>
      </c>
      <c r="P46" s="45"/>
      <c r="Q46" s="95">
        <v>36880059087</v>
      </c>
      <c r="R46" s="95"/>
    </row>
    <row r="47" spans="1:18" ht="18.95" customHeight="1" x14ac:dyDescent="0.2">
      <c r="A47" s="8" t="s">
        <v>52</v>
      </c>
      <c r="C47" s="60">
        <v>282167044</v>
      </c>
      <c r="D47" s="45"/>
      <c r="E47" s="60">
        <v>519373831051</v>
      </c>
      <c r="F47" s="45"/>
      <c r="G47" s="60">
        <v>509574324804</v>
      </c>
      <c r="H47" s="45"/>
      <c r="I47" s="60">
        <v>9799506247</v>
      </c>
      <c r="J47" s="45"/>
      <c r="K47" s="60">
        <v>282167044</v>
      </c>
      <c r="L47" s="45"/>
      <c r="M47" s="60">
        <v>519373831051</v>
      </c>
      <c r="N47" s="45"/>
      <c r="O47" s="60">
        <v>500150239830</v>
      </c>
      <c r="P47" s="45"/>
      <c r="Q47" s="95">
        <v>19223591221</v>
      </c>
      <c r="R47" s="95"/>
    </row>
    <row r="48" spans="1:18" ht="18.95" customHeight="1" x14ac:dyDescent="0.2">
      <c r="A48" s="8" t="s">
        <v>51</v>
      </c>
      <c r="C48" s="60">
        <v>12737739</v>
      </c>
      <c r="D48" s="45"/>
      <c r="E48" s="60">
        <v>29917166948</v>
      </c>
      <c r="F48" s="45"/>
      <c r="G48" s="60">
        <v>23799757230</v>
      </c>
      <c r="H48" s="45"/>
      <c r="I48" s="60">
        <v>6117409718</v>
      </c>
      <c r="J48" s="45"/>
      <c r="K48" s="60">
        <v>12737739</v>
      </c>
      <c r="L48" s="45"/>
      <c r="M48" s="60">
        <v>29917166948</v>
      </c>
      <c r="N48" s="45"/>
      <c r="O48" s="60">
        <v>22854818921</v>
      </c>
      <c r="P48" s="45"/>
      <c r="Q48" s="95">
        <v>7062348027</v>
      </c>
      <c r="R48" s="95"/>
    </row>
    <row r="49" spans="1:18" ht="18.95" customHeight="1" x14ac:dyDescent="0.2">
      <c r="A49" s="8" t="s">
        <v>45</v>
      </c>
      <c r="C49" s="60">
        <v>10000</v>
      </c>
      <c r="D49" s="45"/>
      <c r="E49" s="60">
        <v>9714323</v>
      </c>
      <c r="F49" s="45"/>
      <c r="G49" s="60">
        <v>9714323</v>
      </c>
      <c r="H49" s="45"/>
      <c r="I49" s="60">
        <v>0</v>
      </c>
      <c r="J49" s="45"/>
      <c r="K49" s="60">
        <v>10000</v>
      </c>
      <c r="L49" s="45"/>
      <c r="M49" s="60">
        <v>9714323</v>
      </c>
      <c r="N49" s="45"/>
      <c r="O49" s="60">
        <v>9731749</v>
      </c>
      <c r="P49" s="45"/>
      <c r="Q49" s="95">
        <v>-17425</v>
      </c>
      <c r="R49" s="95"/>
    </row>
    <row r="50" spans="1:18" ht="18.95" customHeight="1" x14ac:dyDescent="0.2">
      <c r="A50" s="8" t="s">
        <v>99</v>
      </c>
      <c r="C50" s="60">
        <v>14000000</v>
      </c>
      <c r="D50" s="45"/>
      <c r="E50" s="60">
        <v>201637744000</v>
      </c>
      <c r="F50" s="45"/>
      <c r="G50" s="60">
        <v>177880287200</v>
      </c>
      <c r="H50" s="45"/>
      <c r="I50" s="60">
        <v>23757456800</v>
      </c>
      <c r="J50" s="45"/>
      <c r="K50" s="60">
        <v>14000000</v>
      </c>
      <c r="L50" s="45"/>
      <c r="M50" s="60">
        <v>201637744000</v>
      </c>
      <c r="N50" s="45"/>
      <c r="O50" s="60">
        <v>150468345595</v>
      </c>
      <c r="P50" s="45"/>
      <c r="Q50" s="95">
        <v>51169398405</v>
      </c>
      <c r="R50" s="95"/>
    </row>
    <row r="51" spans="1:18" ht="18.95" customHeight="1" x14ac:dyDescent="0.2">
      <c r="A51" s="8" t="s">
        <v>42</v>
      </c>
      <c r="C51" s="60">
        <v>10000</v>
      </c>
      <c r="D51" s="45"/>
      <c r="E51" s="60">
        <v>5973465</v>
      </c>
      <c r="F51" s="45"/>
      <c r="G51" s="60">
        <v>5973465</v>
      </c>
      <c r="H51" s="45"/>
      <c r="I51" s="60">
        <v>0</v>
      </c>
      <c r="J51" s="45"/>
      <c r="K51" s="60">
        <v>10000</v>
      </c>
      <c r="L51" s="45"/>
      <c r="M51" s="60">
        <v>5973465</v>
      </c>
      <c r="N51" s="45"/>
      <c r="O51" s="60">
        <v>5984181</v>
      </c>
      <c r="P51" s="45"/>
      <c r="Q51" s="95">
        <v>-10715</v>
      </c>
      <c r="R51" s="95"/>
    </row>
    <row r="52" spans="1:18" ht="18.95" customHeight="1" x14ac:dyDescent="0.2">
      <c r="A52" s="8" t="s">
        <v>37</v>
      </c>
      <c r="C52" s="60">
        <v>10000</v>
      </c>
      <c r="D52" s="45"/>
      <c r="E52" s="60">
        <v>12066003</v>
      </c>
      <c r="F52" s="45"/>
      <c r="G52" s="60">
        <v>12066003</v>
      </c>
      <c r="H52" s="45"/>
      <c r="I52" s="60">
        <v>0</v>
      </c>
      <c r="J52" s="45"/>
      <c r="K52" s="60">
        <v>10000</v>
      </c>
      <c r="L52" s="45"/>
      <c r="M52" s="60">
        <v>12066003</v>
      </c>
      <c r="N52" s="45"/>
      <c r="O52" s="60">
        <v>12087648</v>
      </c>
      <c r="P52" s="45"/>
      <c r="Q52" s="95">
        <v>-21644</v>
      </c>
      <c r="R52" s="95"/>
    </row>
    <row r="53" spans="1:18" ht="18.95" customHeight="1" x14ac:dyDescent="0.2">
      <c r="A53" s="8" t="s">
        <v>27</v>
      </c>
      <c r="C53" s="60">
        <v>10000</v>
      </c>
      <c r="D53" s="45"/>
      <c r="E53" s="60">
        <v>6836740</v>
      </c>
      <c r="F53" s="45"/>
      <c r="G53" s="60">
        <v>6836740</v>
      </c>
      <c r="H53" s="45"/>
      <c r="I53" s="60">
        <v>0</v>
      </c>
      <c r="J53" s="45"/>
      <c r="K53" s="60">
        <v>10000</v>
      </c>
      <c r="L53" s="45"/>
      <c r="M53" s="60">
        <v>6836740</v>
      </c>
      <c r="N53" s="45"/>
      <c r="O53" s="60">
        <v>6849004</v>
      </c>
      <c r="P53" s="45"/>
      <c r="Q53" s="95">
        <v>-12263</v>
      </c>
      <c r="R53" s="95"/>
    </row>
    <row r="54" spans="1:18" ht="18.95" customHeight="1" x14ac:dyDescent="0.2">
      <c r="A54" s="8" t="s">
        <v>57</v>
      </c>
      <c r="C54" s="60">
        <v>1675000</v>
      </c>
      <c r="D54" s="45"/>
      <c r="E54" s="60">
        <v>7394470460</v>
      </c>
      <c r="F54" s="45"/>
      <c r="G54" s="60">
        <v>7056959388</v>
      </c>
      <c r="H54" s="45"/>
      <c r="I54" s="60">
        <v>337511072</v>
      </c>
      <c r="J54" s="45"/>
      <c r="K54" s="60">
        <v>1675000</v>
      </c>
      <c r="L54" s="45"/>
      <c r="M54" s="60">
        <v>7394470460</v>
      </c>
      <c r="N54" s="45"/>
      <c r="O54" s="60">
        <v>7056959388</v>
      </c>
      <c r="P54" s="45"/>
      <c r="Q54" s="95">
        <v>337511072</v>
      </c>
      <c r="R54" s="95"/>
    </row>
    <row r="55" spans="1:18" ht="18.95" customHeight="1" x14ac:dyDescent="0.2">
      <c r="A55" s="8" t="s">
        <v>55</v>
      </c>
      <c r="C55" s="60">
        <v>7405006</v>
      </c>
      <c r="D55" s="45"/>
      <c r="E55" s="60">
        <v>19625881125</v>
      </c>
      <c r="F55" s="45"/>
      <c r="G55" s="60">
        <v>18766192585</v>
      </c>
      <c r="H55" s="45"/>
      <c r="I55" s="60">
        <v>859688540</v>
      </c>
      <c r="J55" s="45"/>
      <c r="K55" s="60">
        <v>7405006</v>
      </c>
      <c r="L55" s="45"/>
      <c r="M55" s="60">
        <v>19625881125</v>
      </c>
      <c r="N55" s="45"/>
      <c r="O55" s="60">
        <v>16959620078</v>
      </c>
      <c r="P55" s="45"/>
      <c r="Q55" s="95">
        <v>2666261047</v>
      </c>
      <c r="R55" s="95"/>
    </row>
    <row r="56" spans="1:18" ht="18.95" customHeight="1" x14ac:dyDescent="0.2">
      <c r="A56" s="8" t="s">
        <v>47</v>
      </c>
      <c r="C56" s="60">
        <v>10000</v>
      </c>
      <c r="D56" s="45"/>
      <c r="E56" s="60">
        <v>4286606</v>
      </c>
      <c r="F56" s="45"/>
      <c r="G56" s="60">
        <v>4286606</v>
      </c>
      <c r="H56" s="45"/>
      <c r="I56" s="60">
        <v>0</v>
      </c>
      <c r="J56" s="45"/>
      <c r="K56" s="60">
        <v>10000</v>
      </c>
      <c r="L56" s="45"/>
      <c r="M56" s="60">
        <v>4286606</v>
      </c>
      <c r="N56" s="45"/>
      <c r="O56" s="60">
        <v>4294296</v>
      </c>
      <c r="P56" s="45"/>
      <c r="Q56" s="95">
        <v>-7689</v>
      </c>
      <c r="R56" s="95"/>
    </row>
    <row r="57" spans="1:18" ht="18.95" customHeight="1" x14ac:dyDescent="0.2">
      <c r="A57" s="8" t="s">
        <v>36</v>
      </c>
      <c r="C57" s="60">
        <v>10000</v>
      </c>
      <c r="D57" s="45"/>
      <c r="E57" s="60">
        <v>4316374</v>
      </c>
      <c r="F57" s="45"/>
      <c r="G57" s="60">
        <v>4316374</v>
      </c>
      <c r="H57" s="45"/>
      <c r="I57" s="60">
        <v>0</v>
      </c>
      <c r="J57" s="45"/>
      <c r="K57" s="60">
        <v>10000</v>
      </c>
      <c r="L57" s="45"/>
      <c r="M57" s="60">
        <v>4316374</v>
      </c>
      <c r="N57" s="45"/>
      <c r="O57" s="60">
        <v>4324117</v>
      </c>
      <c r="P57" s="45"/>
      <c r="Q57" s="95">
        <v>-7742</v>
      </c>
      <c r="R57" s="95"/>
    </row>
    <row r="58" spans="1:18" ht="18.95" customHeight="1" x14ac:dyDescent="0.2">
      <c r="A58" s="8" t="s">
        <v>21</v>
      </c>
      <c r="C58" s="60">
        <v>22656987</v>
      </c>
      <c r="D58" s="45"/>
      <c r="E58" s="60">
        <v>50943868679</v>
      </c>
      <c r="F58" s="45"/>
      <c r="G58" s="60">
        <v>41119268269</v>
      </c>
      <c r="H58" s="45"/>
      <c r="I58" s="60">
        <v>9824600410</v>
      </c>
      <c r="J58" s="45"/>
      <c r="K58" s="60">
        <v>22656987</v>
      </c>
      <c r="L58" s="45"/>
      <c r="M58" s="60">
        <v>50943868679</v>
      </c>
      <c r="N58" s="45"/>
      <c r="O58" s="60">
        <v>54173289479</v>
      </c>
      <c r="P58" s="45"/>
      <c r="Q58" s="95">
        <v>-3229420799</v>
      </c>
      <c r="R58" s="95"/>
    </row>
    <row r="59" spans="1:18" ht="18.95" customHeight="1" x14ac:dyDescent="0.2">
      <c r="A59" s="8" t="s">
        <v>20</v>
      </c>
      <c r="C59" s="60">
        <v>75112336</v>
      </c>
      <c r="D59" s="45"/>
      <c r="E59" s="60">
        <v>256761767279</v>
      </c>
      <c r="F59" s="45"/>
      <c r="G59" s="60">
        <v>276512672454</v>
      </c>
      <c r="H59" s="45"/>
      <c r="I59" s="60">
        <v>-19750905174</v>
      </c>
      <c r="J59" s="45"/>
      <c r="K59" s="60">
        <v>75112336</v>
      </c>
      <c r="L59" s="45"/>
      <c r="M59" s="60">
        <v>256761767279</v>
      </c>
      <c r="N59" s="45"/>
      <c r="O59" s="60">
        <v>194503412849</v>
      </c>
      <c r="P59" s="45"/>
      <c r="Q59" s="95">
        <v>62258354430</v>
      </c>
      <c r="R59" s="95"/>
    </row>
    <row r="60" spans="1:18" ht="18.95" customHeight="1" x14ac:dyDescent="0.2">
      <c r="A60" s="8" t="s">
        <v>46</v>
      </c>
      <c r="C60" s="60">
        <v>10000</v>
      </c>
      <c r="D60" s="45"/>
      <c r="E60" s="60">
        <v>12562138</v>
      </c>
      <c r="F60" s="45"/>
      <c r="G60" s="60">
        <v>12562138</v>
      </c>
      <c r="H60" s="45"/>
      <c r="I60" s="60">
        <v>0</v>
      </c>
      <c r="J60" s="45"/>
      <c r="K60" s="60">
        <v>10000</v>
      </c>
      <c r="L60" s="45"/>
      <c r="M60" s="60">
        <v>12562138</v>
      </c>
      <c r="N60" s="45"/>
      <c r="O60" s="60">
        <v>12584673</v>
      </c>
      <c r="P60" s="45"/>
      <c r="Q60" s="95">
        <v>-22534</v>
      </c>
      <c r="R60" s="95"/>
    </row>
    <row r="61" spans="1:18" ht="18.95" customHeight="1" x14ac:dyDescent="0.2">
      <c r="A61" s="8" t="s">
        <v>22</v>
      </c>
      <c r="C61" s="60">
        <v>18578690</v>
      </c>
      <c r="D61" s="45"/>
      <c r="E61" s="60">
        <v>42382241393</v>
      </c>
      <c r="F61" s="45"/>
      <c r="G61" s="60">
        <v>48705472710</v>
      </c>
      <c r="H61" s="45"/>
      <c r="I61" s="60">
        <v>-6323231316</v>
      </c>
      <c r="J61" s="45"/>
      <c r="K61" s="60">
        <v>18578690</v>
      </c>
      <c r="L61" s="45"/>
      <c r="M61" s="60">
        <v>42382241393</v>
      </c>
      <c r="N61" s="45"/>
      <c r="O61" s="60">
        <v>33057983161</v>
      </c>
      <c r="P61" s="45"/>
      <c r="Q61" s="95">
        <v>9324258232</v>
      </c>
      <c r="R61" s="95"/>
    </row>
    <row r="62" spans="1:18" ht="18.95" customHeight="1" x14ac:dyDescent="0.2">
      <c r="A62" s="8" t="s">
        <v>29</v>
      </c>
      <c r="C62" s="60">
        <v>10000</v>
      </c>
      <c r="D62" s="45"/>
      <c r="E62" s="60">
        <v>4266761</v>
      </c>
      <c r="F62" s="45"/>
      <c r="G62" s="60">
        <v>4266761</v>
      </c>
      <c r="H62" s="45"/>
      <c r="I62" s="60">
        <v>0</v>
      </c>
      <c r="J62" s="45"/>
      <c r="K62" s="60">
        <v>10000</v>
      </c>
      <c r="L62" s="45"/>
      <c r="M62" s="60">
        <v>4266761</v>
      </c>
      <c r="N62" s="45"/>
      <c r="O62" s="60">
        <v>4274415</v>
      </c>
      <c r="P62" s="45"/>
      <c r="Q62" s="95">
        <v>-7654</v>
      </c>
      <c r="R62" s="95"/>
    </row>
    <row r="63" spans="1:18" ht="18.95" customHeight="1" x14ac:dyDescent="0.2">
      <c r="A63" s="8" t="s">
        <v>60</v>
      </c>
      <c r="C63" s="60">
        <v>2388524</v>
      </c>
      <c r="D63" s="45"/>
      <c r="E63" s="60">
        <v>11369181223</v>
      </c>
      <c r="F63" s="45"/>
      <c r="G63" s="60">
        <v>9893132101</v>
      </c>
      <c r="H63" s="45"/>
      <c r="I63" s="60">
        <v>1476049122</v>
      </c>
      <c r="J63" s="45"/>
      <c r="K63" s="60">
        <v>2388524</v>
      </c>
      <c r="L63" s="45"/>
      <c r="M63" s="60">
        <v>11369181223</v>
      </c>
      <c r="N63" s="45"/>
      <c r="O63" s="60">
        <v>9893132101</v>
      </c>
      <c r="P63" s="45"/>
      <c r="Q63" s="95">
        <v>1476049122</v>
      </c>
      <c r="R63" s="95"/>
    </row>
    <row r="64" spans="1:18" ht="18.95" customHeight="1" x14ac:dyDescent="0.2">
      <c r="A64" s="8" t="s">
        <v>93</v>
      </c>
      <c r="C64" s="60">
        <v>713200</v>
      </c>
      <c r="D64" s="45"/>
      <c r="E64" s="60">
        <v>321503428000</v>
      </c>
      <c r="F64" s="45"/>
      <c r="G64" s="60">
        <v>291765820800</v>
      </c>
      <c r="H64" s="45"/>
      <c r="I64" s="60">
        <v>29737607200</v>
      </c>
      <c r="J64" s="45"/>
      <c r="K64" s="60">
        <v>713200</v>
      </c>
      <c r="L64" s="45"/>
      <c r="M64" s="60">
        <v>321503428000</v>
      </c>
      <c r="N64" s="45"/>
      <c r="O64" s="60">
        <v>263699281200</v>
      </c>
      <c r="P64" s="45"/>
      <c r="Q64" s="95">
        <v>57804146800</v>
      </c>
      <c r="R64" s="95"/>
    </row>
    <row r="65" spans="1:18" ht="18.95" customHeight="1" x14ac:dyDescent="0.2">
      <c r="A65" s="8" t="s">
        <v>116</v>
      </c>
      <c r="C65" s="60">
        <v>953192</v>
      </c>
      <c r="D65" s="45"/>
      <c r="E65" s="60">
        <v>711456720541</v>
      </c>
      <c r="F65" s="45"/>
      <c r="G65" s="60">
        <v>685925065332</v>
      </c>
      <c r="H65" s="45"/>
      <c r="I65" s="60">
        <v>25531655209</v>
      </c>
      <c r="J65" s="45"/>
      <c r="K65" s="60">
        <v>953192</v>
      </c>
      <c r="L65" s="45"/>
      <c r="M65" s="60">
        <v>711456720541</v>
      </c>
      <c r="N65" s="45"/>
      <c r="O65" s="60">
        <v>571802010177</v>
      </c>
      <c r="P65" s="45"/>
      <c r="Q65" s="95">
        <v>139654710364</v>
      </c>
      <c r="R65" s="95"/>
    </row>
    <row r="66" spans="1:18" ht="18.95" customHeight="1" x14ac:dyDescent="0.2">
      <c r="A66" s="8" t="s">
        <v>148</v>
      </c>
      <c r="C66" s="60">
        <v>598449</v>
      </c>
      <c r="D66" s="45"/>
      <c r="E66" s="60">
        <v>568217413688</v>
      </c>
      <c r="F66" s="45"/>
      <c r="G66" s="60">
        <v>554807482725</v>
      </c>
      <c r="H66" s="45"/>
      <c r="I66" s="60">
        <v>13409930963</v>
      </c>
      <c r="J66" s="45"/>
      <c r="K66" s="60">
        <v>598449</v>
      </c>
      <c r="L66" s="45"/>
      <c r="M66" s="60">
        <v>568217413688</v>
      </c>
      <c r="N66" s="45"/>
      <c r="O66" s="60">
        <v>532359249379</v>
      </c>
      <c r="P66" s="45"/>
      <c r="Q66" s="95">
        <v>35858164309</v>
      </c>
      <c r="R66" s="95"/>
    </row>
    <row r="67" spans="1:18" ht="18.95" customHeight="1" x14ac:dyDescent="0.2">
      <c r="A67" s="8" t="s">
        <v>134</v>
      </c>
      <c r="C67" s="60">
        <v>650000</v>
      </c>
      <c r="D67" s="45"/>
      <c r="E67" s="60">
        <v>517118663750</v>
      </c>
      <c r="F67" s="45"/>
      <c r="G67" s="60">
        <v>517118663750</v>
      </c>
      <c r="H67" s="45"/>
      <c r="I67" s="60">
        <v>0</v>
      </c>
      <c r="J67" s="45"/>
      <c r="K67" s="60">
        <v>650000</v>
      </c>
      <c r="L67" s="45"/>
      <c r="M67" s="60">
        <v>517118663750</v>
      </c>
      <c r="N67" s="45"/>
      <c r="O67" s="60">
        <v>523155160937</v>
      </c>
      <c r="P67" s="45"/>
      <c r="Q67" s="95">
        <v>-6036497186</v>
      </c>
      <c r="R67" s="95"/>
    </row>
    <row r="68" spans="1:18" ht="18.95" customHeight="1" x14ac:dyDescent="0.2">
      <c r="A68" s="8" t="s">
        <v>112</v>
      </c>
      <c r="C68" s="60">
        <v>6275000</v>
      </c>
      <c r="D68" s="45"/>
      <c r="E68" s="60">
        <v>5644429171875</v>
      </c>
      <c r="F68" s="45"/>
      <c r="G68" s="60">
        <v>5644429171875</v>
      </c>
      <c r="H68" s="45"/>
      <c r="I68" s="60">
        <v>0</v>
      </c>
      <c r="J68" s="45"/>
      <c r="K68" s="60">
        <v>6275000</v>
      </c>
      <c r="L68" s="45"/>
      <c r="M68" s="60">
        <v>5644429171875</v>
      </c>
      <c r="N68" s="45"/>
      <c r="O68" s="60">
        <v>6033455596526</v>
      </c>
      <c r="P68" s="45"/>
      <c r="Q68" s="95">
        <v>-389026424650</v>
      </c>
      <c r="R68" s="95"/>
    </row>
    <row r="69" spans="1:18" ht="18.95" customHeight="1" x14ac:dyDescent="0.2">
      <c r="A69" s="8" t="s">
        <v>140</v>
      </c>
      <c r="C69" s="60">
        <v>714000</v>
      </c>
      <c r="D69" s="45"/>
      <c r="E69" s="60">
        <v>665899680059</v>
      </c>
      <c r="F69" s="45"/>
      <c r="G69" s="60">
        <v>665899680059</v>
      </c>
      <c r="H69" s="45"/>
      <c r="I69" s="60">
        <v>0</v>
      </c>
      <c r="J69" s="45"/>
      <c r="K69" s="60">
        <v>714000</v>
      </c>
      <c r="L69" s="45"/>
      <c r="M69" s="60">
        <v>665899680059</v>
      </c>
      <c r="N69" s="45"/>
      <c r="O69" s="60">
        <v>651326294309</v>
      </c>
      <c r="P69" s="45"/>
      <c r="Q69" s="95">
        <v>14573385750</v>
      </c>
      <c r="R69" s="95"/>
    </row>
    <row r="70" spans="1:18" ht="18.95" customHeight="1" x14ac:dyDescent="0.2">
      <c r="A70" s="8" t="s">
        <v>122</v>
      </c>
      <c r="C70" s="60">
        <v>1380000</v>
      </c>
      <c r="D70" s="45"/>
      <c r="E70" s="60">
        <v>1241324662500</v>
      </c>
      <c r="F70" s="45"/>
      <c r="G70" s="60">
        <v>1241324662500</v>
      </c>
      <c r="H70" s="45"/>
      <c r="I70" s="60">
        <v>0</v>
      </c>
      <c r="J70" s="45"/>
      <c r="K70" s="60">
        <v>1380000</v>
      </c>
      <c r="L70" s="45"/>
      <c r="M70" s="60">
        <v>1241324662500</v>
      </c>
      <c r="N70" s="45"/>
      <c r="O70" s="60">
        <v>1379749875000</v>
      </c>
      <c r="P70" s="45"/>
      <c r="Q70" s="95">
        <v>-138425212499</v>
      </c>
      <c r="R70" s="95"/>
    </row>
    <row r="71" spans="1:18" ht="18.95" customHeight="1" x14ac:dyDescent="0.2">
      <c r="A71" s="8" t="s">
        <v>157</v>
      </c>
      <c r="C71" s="60">
        <v>150000</v>
      </c>
      <c r="D71" s="45"/>
      <c r="E71" s="60">
        <v>149918437500</v>
      </c>
      <c r="F71" s="45"/>
      <c r="G71" s="60">
        <v>149918437500</v>
      </c>
      <c r="H71" s="45"/>
      <c r="I71" s="60">
        <v>0</v>
      </c>
      <c r="J71" s="45"/>
      <c r="K71" s="60">
        <v>150000</v>
      </c>
      <c r="L71" s="45"/>
      <c r="M71" s="60">
        <v>149918437500</v>
      </c>
      <c r="N71" s="45"/>
      <c r="O71" s="60">
        <v>149972812500</v>
      </c>
      <c r="P71" s="45"/>
      <c r="Q71" s="95">
        <v>-54374999</v>
      </c>
      <c r="R71" s="95"/>
    </row>
    <row r="72" spans="1:18" ht="18.95" customHeight="1" x14ac:dyDescent="0.2">
      <c r="A72" s="8" t="s">
        <v>128</v>
      </c>
      <c r="C72" s="60">
        <v>2120000</v>
      </c>
      <c r="D72" s="45"/>
      <c r="E72" s="60">
        <v>1934219376024</v>
      </c>
      <c r="F72" s="45"/>
      <c r="G72" s="60">
        <v>2049128700086</v>
      </c>
      <c r="H72" s="45"/>
      <c r="I72" s="60">
        <v>-114909324061</v>
      </c>
      <c r="J72" s="45"/>
      <c r="K72" s="60">
        <v>2120000</v>
      </c>
      <c r="L72" s="45"/>
      <c r="M72" s="60">
        <v>1934219376024</v>
      </c>
      <c r="N72" s="45"/>
      <c r="O72" s="60">
        <v>2119615750000</v>
      </c>
      <c r="P72" s="45"/>
      <c r="Q72" s="95">
        <v>-185396373975</v>
      </c>
      <c r="R72" s="95"/>
    </row>
    <row r="73" spans="1:18" ht="18.95" customHeight="1" x14ac:dyDescent="0.2">
      <c r="A73" s="8" t="s">
        <v>146</v>
      </c>
      <c r="C73" s="60">
        <v>790000</v>
      </c>
      <c r="D73" s="45"/>
      <c r="E73" s="60">
        <v>717261576833</v>
      </c>
      <c r="F73" s="45"/>
      <c r="G73" s="60">
        <v>754000289290</v>
      </c>
      <c r="H73" s="45"/>
      <c r="I73" s="60">
        <v>-36738712456</v>
      </c>
      <c r="J73" s="45"/>
      <c r="K73" s="60">
        <v>790000</v>
      </c>
      <c r="L73" s="45"/>
      <c r="M73" s="60">
        <v>717261576833</v>
      </c>
      <c r="N73" s="45"/>
      <c r="O73" s="60">
        <v>701579500000</v>
      </c>
      <c r="P73" s="45"/>
      <c r="Q73" s="95">
        <v>15682076833</v>
      </c>
      <c r="R73" s="95"/>
    </row>
    <row r="74" spans="1:18" ht="18.95" customHeight="1" x14ac:dyDescent="0.2">
      <c r="A74" s="8" t="s">
        <v>151</v>
      </c>
      <c r="C74" s="60">
        <v>1950000</v>
      </c>
      <c r="D74" s="45"/>
      <c r="E74" s="60">
        <v>1614090410850</v>
      </c>
      <c r="F74" s="45"/>
      <c r="G74" s="60">
        <v>1608251387547</v>
      </c>
      <c r="H74" s="45"/>
      <c r="I74" s="60">
        <v>5839023303</v>
      </c>
      <c r="J74" s="45"/>
      <c r="K74" s="60">
        <v>1950000</v>
      </c>
      <c r="L74" s="45"/>
      <c r="M74" s="60">
        <v>1614090410850</v>
      </c>
      <c r="N74" s="45"/>
      <c r="O74" s="60">
        <v>1801410000000</v>
      </c>
      <c r="P74" s="45"/>
      <c r="Q74" s="95">
        <v>-187319589149</v>
      </c>
      <c r="R74" s="95"/>
    </row>
    <row r="75" spans="1:18" ht="18.95" customHeight="1" x14ac:dyDescent="0.2">
      <c r="A75" s="8" t="s">
        <v>160</v>
      </c>
      <c r="C75" s="60">
        <v>440000</v>
      </c>
      <c r="D75" s="45"/>
      <c r="E75" s="60">
        <v>439760750000</v>
      </c>
      <c r="F75" s="45"/>
      <c r="G75" s="60">
        <v>440060000000</v>
      </c>
      <c r="H75" s="45"/>
      <c r="I75" s="60">
        <v>-299249999</v>
      </c>
      <c r="J75" s="45"/>
      <c r="K75" s="60">
        <v>440000</v>
      </c>
      <c r="L75" s="45"/>
      <c r="M75" s="60">
        <v>439760750000</v>
      </c>
      <c r="N75" s="45"/>
      <c r="O75" s="60">
        <v>440060000000</v>
      </c>
      <c r="P75" s="45"/>
      <c r="Q75" s="95">
        <v>-299249999</v>
      </c>
      <c r="R75" s="95"/>
    </row>
    <row r="76" spans="1:18" ht="18.95" customHeight="1" x14ac:dyDescent="0.2">
      <c r="A76" s="8" t="s">
        <v>137</v>
      </c>
      <c r="C76" s="60">
        <v>245000</v>
      </c>
      <c r="D76" s="45"/>
      <c r="E76" s="60">
        <v>228950440468</v>
      </c>
      <c r="F76" s="45"/>
      <c r="G76" s="60">
        <v>232623442187</v>
      </c>
      <c r="H76" s="45"/>
      <c r="I76" s="60">
        <v>-3673001718</v>
      </c>
      <c r="J76" s="45"/>
      <c r="K76" s="60">
        <v>245000</v>
      </c>
      <c r="L76" s="45"/>
      <c r="M76" s="60">
        <v>228950440468</v>
      </c>
      <c r="N76" s="45"/>
      <c r="O76" s="60">
        <v>220641378890</v>
      </c>
      <c r="P76" s="45"/>
      <c r="Q76" s="95">
        <v>8309061578</v>
      </c>
      <c r="R76" s="95"/>
    </row>
    <row r="77" spans="1:18" ht="18.95" customHeight="1" x14ac:dyDescent="0.2">
      <c r="A77" s="8" t="s">
        <v>125</v>
      </c>
      <c r="C77" s="60">
        <v>1300000</v>
      </c>
      <c r="D77" s="45"/>
      <c r="E77" s="60">
        <v>1299293125000</v>
      </c>
      <c r="F77" s="45"/>
      <c r="G77" s="60">
        <v>1299293125000</v>
      </c>
      <c r="H77" s="45"/>
      <c r="I77" s="60">
        <v>0</v>
      </c>
      <c r="J77" s="45"/>
      <c r="K77" s="60">
        <v>1300000</v>
      </c>
      <c r="L77" s="45"/>
      <c r="M77" s="60">
        <v>1299293125000</v>
      </c>
      <c r="N77" s="45"/>
      <c r="O77" s="60">
        <v>1300000000000</v>
      </c>
      <c r="P77" s="45"/>
      <c r="Q77" s="95">
        <v>-706874999</v>
      </c>
      <c r="R77" s="95"/>
    </row>
    <row r="78" spans="1:18" ht="18.95" customHeight="1" x14ac:dyDescent="0.2">
      <c r="A78" s="8" t="s">
        <v>154</v>
      </c>
      <c r="C78" s="60">
        <v>2706888</v>
      </c>
      <c r="D78" s="45"/>
      <c r="E78" s="60">
        <v>2260670066680</v>
      </c>
      <c r="F78" s="45"/>
      <c r="G78" s="60">
        <v>2251358024362</v>
      </c>
      <c r="H78" s="45"/>
      <c r="I78" s="60">
        <v>9312042318</v>
      </c>
      <c r="J78" s="45"/>
      <c r="K78" s="60">
        <v>2706888</v>
      </c>
      <c r="L78" s="45"/>
      <c r="M78" s="60">
        <v>2260670066680</v>
      </c>
      <c r="N78" s="45"/>
      <c r="O78" s="60">
        <v>2500000550160</v>
      </c>
      <c r="P78" s="45"/>
      <c r="Q78" s="95">
        <v>-239330483479</v>
      </c>
      <c r="R78" s="95"/>
    </row>
    <row r="79" spans="1:18" ht="18.95" customHeight="1" x14ac:dyDescent="0.2">
      <c r="A79" s="8" t="s">
        <v>131</v>
      </c>
      <c r="C79" s="60">
        <v>1000000</v>
      </c>
      <c r="D79" s="45"/>
      <c r="E79" s="60">
        <v>949483437500</v>
      </c>
      <c r="F79" s="45"/>
      <c r="G79" s="60">
        <v>945265732125</v>
      </c>
      <c r="H79" s="45"/>
      <c r="I79" s="60">
        <v>4217705375</v>
      </c>
      <c r="J79" s="45"/>
      <c r="K79" s="60">
        <v>1000000</v>
      </c>
      <c r="L79" s="45"/>
      <c r="M79" s="60">
        <v>949483437500</v>
      </c>
      <c r="N79" s="45"/>
      <c r="O79" s="60">
        <v>922520000000</v>
      </c>
      <c r="P79" s="45"/>
      <c r="Q79" s="95">
        <v>26963437500</v>
      </c>
      <c r="R79" s="95"/>
    </row>
    <row r="80" spans="1:18" ht="18.95" customHeight="1" x14ac:dyDescent="0.2">
      <c r="A80" s="11" t="s">
        <v>282</v>
      </c>
      <c r="C80" s="60">
        <v>282167044</v>
      </c>
      <c r="D80" s="45"/>
      <c r="E80" s="61">
        <v>281953302</v>
      </c>
      <c r="F80" s="45"/>
      <c r="G80" s="61">
        <v>281953302</v>
      </c>
      <c r="H80" s="45"/>
      <c r="I80" s="61">
        <v>0</v>
      </c>
      <c r="J80" s="45"/>
      <c r="K80" s="60">
        <v>282167044</v>
      </c>
      <c r="L80" s="45"/>
      <c r="M80" s="61">
        <v>281953302</v>
      </c>
      <c r="N80" s="45"/>
      <c r="O80" s="61">
        <v>281953302</v>
      </c>
      <c r="P80" s="45"/>
      <c r="Q80" s="119">
        <v>0</v>
      </c>
      <c r="R80" s="119"/>
    </row>
    <row r="81" spans="1:18" ht="18.95" customHeight="1" x14ac:dyDescent="0.2">
      <c r="A81" s="15" t="s">
        <v>66</v>
      </c>
      <c r="C81" s="60"/>
      <c r="D81" s="45"/>
      <c r="E81" s="62">
        <v>22491590982752</v>
      </c>
      <c r="F81" s="45"/>
      <c r="G81" s="62">
        <v>22480088092362</v>
      </c>
      <c r="H81" s="45"/>
      <c r="I81" s="62">
        <v>11502890402</v>
      </c>
      <c r="J81" s="45"/>
      <c r="K81" s="60"/>
      <c r="L81" s="45"/>
      <c r="M81" s="62">
        <v>22491590982752</v>
      </c>
      <c r="N81" s="45"/>
      <c r="O81" s="62">
        <v>22728578563888</v>
      </c>
      <c r="P81" s="45"/>
      <c r="Q81" s="120">
        <v>-236987581102</v>
      </c>
      <c r="R81" s="120"/>
    </row>
  </sheetData>
  <mergeCells count="82">
    <mergeCell ref="Q78:R78"/>
    <mergeCell ref="Q79:R79"/>
    <mergeCell ref="Q80:R80"/>
    <mergeCell ref="Q81:R81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6"/>
  <sheetViews>
    <sheetView rightToLeft="1" view="pageBreakPreview" topLeftCell="B22" zoomScale="80" zoomScaleNormal="70" zoomScaleSheetLayoutView="80" workbookViewId="0">
      <selection activeCell="AC22" sqref="AC1:AG104857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42578125" bestFit="1" customWidth="1"/>
    <col min="7" max="7" width="1.28515625" customWidth="1"/>
    <col min="8" max="8" width="19.140625" bestFit="1" customWidth="1"/>
    <col min="9" max="9" width="1.28515625" customWidth="1"/>
    <col min="10" max="10" width="19.5703125" bestFit="1" customWidth="1"/>
    <col min="11" max="11" width="1.28515625" customWidth="1"/>
    <col min="12" max="12" width="13.42578125" bestFit="1" customWidth="1"/>
    <col min="13" max="13" width="1.28515625" customWidth="1"/>
    <col min="14" max="14" width="17.7109375" bestFit="1" customWidth="1"/>
    <col min="15" max="15" width="1.28515625" customWidth="1"/>
    <col min="16" max="16" width="12.85546875" bestFit="1" customWidth="1"/>
    <col min="17" max="17" width="1.28515625" customWidth="1"/>
    <col min="18" max="18" width="16.28515625" bestFit="1" customWidth="1"/>
    <col min="19" max="19" width="1.28515625" customWidth="1"/>
    <col min="20" max="20" width="13.5703125" bestFit="1" customWidth="1"/>
    <col min="21" max="21" width="1.28515625" customWidth="1"/>
    <col min="22" max="22" width="17.7109375" bestFit="1" customWidth="1"/>
    <col min="23" max="23" width="1.28515625" customWidth="1"/>
    <col min="24" max="24" width="19.5703125" bestFit="1" customWidth="1"/>
    <col min="25" max="25" width="1.28515625" customWidth="1"/>
    <col min="26" max="26" width="19.5703125" bestFit="1" customWidth="1"/>
    <col min="27" max="27" width="1.28515625" customWidth="1"/>
    <col min="28" max="28" width="19.85546875" bestFit="1" customWidth="1"/>
  </cols>
  <sheetData>
    <row r="1" spans="1:28" ht="18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28" ht="18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28" ht="18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28" ht="14.45" customHeight="1" x14ac:dyDescent="0.2">
      <c r="A4" s="1" t="s">
        <v>3</v>
      </c>
      <c r="B4" s="89" t="s">
        <v>4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28" ht="14.45" customHeight="1" x14ac:dyDescent="0.2">
      <c r="A5" s="89" t="s">
        <v>5</v>
      </c>
      <c r="B5" s="89"/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28" ht="14.45" customHeight="1" x14ac:dyDescent="0.2">
      <c r="F6" s="90" t="s">
        <v>7</v>
      </c>
      <c r="G6" s="90"/>
      <c r="H6" s="90"/>
      <c r="I6" s="90"/>
      <c r="J6" s="90"/>
      <c r="L6" s="90" t="s">
        <v>8</v>
      </c>
      <c r="M6" s="90"/>
      <c r="N6" s="90"/>
      <c r="O6" s="90"/>
      <c r="P6" s="90"/>
      <c r="Q6" s="90"/>
      <c r="R6" s="90"/>
      <c r="T6" s="90" t="s">
        <v>9</v>
      </c>
      <c r="U6" s="90"/>
      <c r="V6" s="90"/>
      <c r="W6" s="90"/>
      <c r="X6" s="90"/>
      <c r="Y6" s="90"/>
      <c r="Z6" s="90"/>
      <c r="AA6" s="90"/>
      <c r="AB6" s="90"/>
    </row>
    <row r="7" spans="1:28" ht="14.45" customHeight="1" x14ac:dyDescent="0.2">
      <c r="F7" s="3"/>
      <c r="G7" s="3"/>
      <c r="H7" s="3"/>
      <c r="I7" s="3"/>
      <c r="J7" s="3"/>
      <c r="L7" s="91" t="s">
        <v>10</v>
      </c>
      <c r="M7" s="91"/>
      <c r="N7" s="91"/>
      <c r="O7" s="3"/>
      <c r="P7" s="91" t="s">
        <v>11</v>
      </c>
      <c r="Q7" s="91"/>
      <c r="R7" s="9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90" t="s">
        <v>12</v>
      </c>
      <c r="B8" s="90"/>
      <c r="C8" s="90"/>
      <c r="E8" s="90" t="s">
        <v>13</v>
      </c>
      <c r="F8" s="9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95" customHeight="1" x14ac:dyDescent="0.2">
      <c r="A9" s="92" t="s">
        <v>19</v>
      </c>
      <c r="B9" s="92"/>
      <c r="C9" s="92"/>
      <c r="E9" s="93">
        <v>73224160</v>
      </c>
      <c r="F9" s="93"/>
      <c r="G9" s="45"/>
      <c r="H9" s="59">
        <v>100019884607</v>
      </c>
      <c r="I9" s="45"/>
      <c r="J9" s="59">
        <v>107098094296.47701</v>
      </c>
      <c r="K9" s="45"/>
      <c r="L9" s="59">
        <v>33000000</v>
      </c>
      <c r="M9" s="45"/>
      <c r="N9" s="59">
        <v>49292046493</v>
      </c>
      <c r="O9" s="45"/>
      <c r="P9" s="59">
        <v>0</v>
      </c>
      <c r="Q9" s="45"/>
      <c r="R9" s="59">
        <v>0</v>
      </c>
      <c r="S9" s="45"/>
      <c r="T9" s="59">
        <v>106224160</v>
      </c>
      <c r="U9" s="45"/>
      <c r="V9" s="59">
        <v>1470</v>
      </c>
      <c r="W9" s="45"/>
      <c r="X9" s="59">
        <v>149311931100</v>
      </c>
      <c r="Y9" s="45"/>
      <c r="Z9" s="59">
        <v>154942479447.504</v>
      </c>
      <c r="AB9" s="7">
        <v>0.37</v>
      </c>
    </row>
    <row r="10" spans="1:28" ht="18.95" customHeight="1" x14ac:dyDescent="0.2">
      <c r="A10" s="94" t="s">
        <v>20</v>
      </c>
      <c r="B10" s="94"/>
      <c r="C10" s="94"/>
      <c r="E10" s="95">
        <v>75112336</v>
      </c>
      <c r="F10" s="95"/>
      <c r="G10" s="45"/>
      <c r="H10" s="60">
        <v>159793422536</v>
      </c>
      <c r="I10" s="45"/>
      <c r="J10" s="60">
        <v>276512672454.49103</v>
      </c>
      <c r="K10" s="45"/>
      <c r="L10" s="60">
        <v>0</v>
      </c>
      <c r="M10" s="45"/>
      <c r="N10" s="60">
        <v>0</v>
      </c>
      <c r="O10" s="45"/>
      <c r="P10" s="60">
        <v>0</v>
      </c>
      <c r="Q10" s="45"/>
      <c r="R10" s="60">
        <v>0</v>
      </c>
      <c r="S10" s="45"/>
      <c r="T10" s="60">
        <v>75112336</v>
      </c>
      <c r="U10" s="45"/>
      <c r="V10" s="60">
        <v>3445</v>
      </c>
      <c r="W10" s="45"/>
      <c r="X10" s="60">
        <v>159793422536</v>
      </c>
      <c r="Y10" s="45"/>
      <c r="Z10" s="60">
        <v>256761767279.17001</v>
      </c>
      <c r="AB10" s="10">
        <v>0.62</v>
      </c>
    </row>
    <row r="11" spans="1:28" ht="18.95" customHeight="1" x14ac:dyDescent="0.2">
      <c r="A11" s="94" t="s">
        <v>21</v>
      </c>
      <c r="B11" s="94"/>
      <c r="C11" s="94"/>
      <c r="E11" s="95">
        <v>42486352</v>
      </c>
      <c r="F11" s="95"/>
      <c r="G11" s="45"/>
      <c r="H11" s="60">
        <v>72149566533</v>
      </c>
      <c r="I11" s="45"/>
      <c r="J11" s="60">
        <v>88531658247.983994</v>
      </c>
      <c r="K11" s="45"/>
      <c r="L11" s="60">
        <v>0</v>
      </c>
      <c r="M11" s="45"/>
      <c r="N11" s="60">
        <v>0</v>
      </c>
      <c r="O11" s="45"/>
      <c r="P11" s="60">
        <v>-19829365</v>
      </c>
      <c r="Q11" s="45"/>
      <c r="R11" s="60">
        <v>44905014846</v>
      </c>
      <c r="S11" s="45"/>
      <c r="T11" s="60">
        <v>22656987</v>
      </c>
      <c r="U11" s="45"/>
      <c r="V11" s="60">
        <v>2266</v>
      </c>
      <c r="W11" s="45"/>
      <c r="X11" s="60">
        <v>38475691920</v>
      </c>
      <c r="Y11" s="45"/>
      <c r="Z11" s="60">
        <v>50943868679.450302</v>
      </c>
      <c r="AB11" s="10">
        <v>0.12</v>
      </c>
    </row>
    <row r="12" spans="1:28" ht="18.95" customHeight="1" x14ac:dyDescent="0.2">
      <c r="A12" s="94" t="s">
        <v>22</v>
      </c>
      <c r="B12" s="94"/>
      <c r="C12" s="94"/>
      <c r="E12" s="95">
        <v>18578690</v>
      </c>
      <c r="F12" s="95"/>
      <c r="G12" s="45"/>
      <c r="H12" s="60">
        <v>31904720691</v>
      </c>
      <c r="I12" s="45"/>
      <c r="J12" s="60">
        <v>48705472710.884598</v>
      </c>
      <c r="K12" s="45"/>
      <c r="L12" s="60">
        <v>0</v>
      </c>
      <c r="M12" s="45"/>
      <c r="N12" s="60">
        <v>0</v>
      </c>
      <c r="O12" s="45"/>
      <c r="P12" s="60">
        <v>0</v>
      </c>
      <c r="Q12" s="45"/>
      <c r="R12" s="60">
        <v>0</v>
      </c>
      <c r="S12" s="45"/>
      <c r="T12" s="60">
        <v>18578690</v>
      </c>
      <c r="U12" s="45"/>
      <c r="V12" s="60">
        <v>2299</v>
      </c>
      <c r="W12" s="45"/>
      <c r="X12" s="60">
        <v>31904720691</v>
      </c>
      <c r="Y12" s="45"/>
      <c r="Z12" s="60">
        <v>42382241393.763702</v>
      </c>
      <c r="AB12" s="10">
        <v>0.1</v>
      </c>
    </row>
    <row r="13" spans="1:28" ht="18.95" customHeight="1" x14ac:dyDescent="0.2">
      <c r="A13" s="94" t="s">
        <v>23</v>
      </c>
      <c r="B13" s="94"/>
      <c r="C13" s="94"/>
      <c r="E13" s="95">
        <v>621899</v>
      </c>
      <c r="F13" s="95"/>
      <c r="G13" s="45"/>
      <c r="H13" s="60">
        <v>9903379181</v>
      </c>
      <c r="I13" s="45"/>
      <c r="J13" s="60">
        <v>7139751208.8460999</v>
      </c>
      <c r="K13" s="45"/>
      <c r="L13" s="60">
        <v>0</v>
      </c>
      <c r="M13" s="45"/>
      <c r="N13" s="60">
        <v>0</v>
      </c>
      <c r="O13" s="45"/>
      <c r="P13" s="60">
        <v>0</v>
      </c>
      <c r="Q13" s="45"/>
      <c r="R13" s="60">
        <v>0</v>
      </c>
      <c r="S13" s="45"/>
      <c r="T13" s="60">
        <v>621899</v>
      </c>
      <c r="U13" s="45"/>
      <c r="V13" s="60">
        <v>14150</v>
      </c>
      <c r="W13" s="45"/>
      <c r="X13" s="60">
        <v>9903379181</v>
      </c>
      <c r="Y13" s="45"/>
      <c r="Z13" s="60">
        <v>8731847848.3295002</v>
      </c>
      <c r="AB13" s="10">
        <v>0.02</v>
      </c>
    </row>
    <row r="14" spans="1:28" ht="18.95" customHeight="1" x14ac:dyDescent="0.2">
      <c r="A14" s="94" t="s">
        <v>24</v>
      </c>
      <c r="B14" s="94"/>
      <c r="C14" s="94"/>
      <c r="E14" s="95">
        <v>201390057</v>
      </c>
      <c r="F14" s="95"/>
      <c r="G14" s="45"/>
      <c r="H14" s="60">
        <v>900658716128</v>
      </c>
      <c r="I14" s="45"/>
      <c r="J14" s="60">
        <v>622280933130.14099</v>
      </c>
      <c r="K14" s="45"/>
      <c r="L14" s="60">
        <v>0</v>
      </c>
      <c r="M14" s="45"/>
      <c r="N14" s="60">
        <v>0</v>
      </c>
      <c r="O14" s="45"/>
      <c r="P14" s="60">
        <v>0</v>
      </c>
      <c r="Q14" s="45"/>
      <c r="R14" s="60">
        <v>0</v>
      </c>
      <c r="S14" s="45"/>
      <c r="T14" s="60">
        <v>201390057</v>
      </c>
      <c r="U14" s="45"/>
      <c r="V14" s="60">
        <v>2056</v>
      </c>
      <c r="W14" s="45"/>
      <c r="X14" s="60">
        <v>747731165048</v>
      </c>
      <c r="Y14" s="45"/>
      <c r="Z14" s="60">
        <v>410857289182.90601</v>
      </c>
      <c r="AB14" s="10">
        <v>0.99</v>
      </c>
    </row>
    <row r="15" spans="1:28" ht="18.95" customHeight="1" x14ac:dyDescent="0.2">
      <c r="A15" s="94" t="s">
        <v>25</v>
      </c>
      <c r="B15" s="94"/>
      <c r="C15" s="94"/>
      <c r="E15" s="95">
        <v>6741479</v>
      </c>
      <c r="F15" s="95"/>
      <c r="G15" s="45"/>
      <c r="H15" s="60">
        <v>12218321816</v>
      </c>
      <c r="I15" s="45"/>
      <c r="J15" s="60">
        <v>17673308584.485901</v>
      </c>
      <c r="K15" s="45"/>
      <c r="L15" s="60">
        <v>0</v>
      </c>
      <c r="M15" s="45"/>
      <c r="N15" s="60">
        <v>0</v>
      </c>
      <c r="O15" s="45"/>
      <c r="P15" s="60">
        <v>0</v>
      </c>
      <c r="Q15" s="45"/>
      <c r="R15" s="60">
        <v>0</v>
      </c>
      <c r="S15" s="45"/>
      <c r="T15" s="60">
        <v>6741479</v>
      </c>
      <c r="U15" s="45"/>
      <c r="V15" s="60">
        <v>2991</v>
      </c>
      <c r="W15" s="45"/>
      <c r="X15" s="60">
        <v>12218321816</v>
      </c>
      <c r="Y15" s="45"/>
      <c r="Z15" s="60">
        <v>20007897795.683998</v>
      </c>
      <c r="AB15" s="10">
        <v>0.05</v>
      </c>
    </row>
    <row r="16" spans="1:28" ht="18.95" customHeight="1" x14ac:dyDescent="0.2">
      <c r="A16" s="94" t="s">
        <v>26</v>
      </c>
      <c r="B16" s="94"/>
      <c r="C16" s="94"/>
      <c r="E16" s="95">
        <v>563500</v>
      </c>
      <c r="F16" s="95"/>
      <c r="G16" s="45"/>
      <c r="H16" s="60">
        <v>4956792440</v>
      </c>
      <c r="I16" s="45"/>
      <c r="J16" s="60">
        <v>5552301359.8500004</v>
      </c>
      <c r="K16" s="45"/>
      <c r="L16" s="60">
        <v>0</v>
      </c>
      <c r="M16" s="45"/>
      <c r="N16" s="60">
        <v>0</v>
      </c>
      <c r="O16" s="45"/>
      <c r="P16" s="60">
        <v>0</v>
      </c>
      <c r="Q16" s="45"/>
      <c r="R16" s="60">
        <v>0</v>
      </c>
      <c r="S16" s="45"/>
      <c r="T16" s="60">
        <v>563500</v>
      </c>
      <c r="U16" s="45"/>
      <c r="V16" s="60">
        <v>9850</v>
      </c>
      <c r="W16" s="45"/>
      <c r="X16" s="60">
        <v>4956792440</v>
      </c>
      <c r="Y16" s="45"/>
      <c r="Z16" s="60">
        <v>5507569828.25</v>
      </c>
      <c r="AB16" s="10">
        <v>0.01</v>
      </c>
    </row>
    <row r="17" spans="1:28" ht="18.95" customHeight="1" x14ac:dyDescent="0.2">
      <c r="A17" s="94" t="s">
        <v>27</v>
      </c>
      <c r="B17" s="94"/>
      <c r="C17" s="94"/>
      <c r="E17" s="95">
        <v>10000</v>
      </c>
      <c r="F17" s="95"/>
      <c r="G17" s="45"/>
      <c r="H17" s="60">
        <v>10109372</v>
      </c>
      <c r="I17" s="45"/>
      <c r="J17" s="60">
        <v>6836740.2999999998</v>
      </c>
      <c r="K17" s="45"/>
      <c r="L17" s="60">
        <v>0</v>
      </c>
      <c r="M17" s="45"/>
      <c r="N17" s="60">
        <v>0</v>
      </c>
      <c r="O17" s="45"/>
      <c r="P17" s="60">
        <v>0</v>
      </c>
      <c r="Q17" s="45"/>
      <c r="R17" s="60">
        <v>0</v>
      </c>
      <c r="S17" s="45"/>
      <c r="T17" s="60">
        <v>10000</v>
      </c>
      <c r="U17" s="45"/>
      <c r="V17" s="60">
        <v>689</v>
      </c>
      <c r="W17" s="45"/>
      <c r="X17" s="60">
        <v>10109372</v>
      </c>
      <c r="Y17" s="45"/>
      <c r="Z17" s="60">
        <v>6836740.2999999998</v>
      </c>
      <c r="AB17" s="10">
        <v>0</v>
      </c>
    </row>
    <row r="18" spans="1:28" ht="18.95" customHeight="1" x14ac:dyDescent="0.2">
      <c r="A18" s="94" t="s">
        <v>28</v>
      </c>
      <c r="B18" s="94"/>
      <c r="C18" s="94"/>
      <c r="E18" s="95">
        <v>10000</v>
      </c>
      <c r="F18" s="95"/>
      <c r="G18" s="45"/>
      <c r="H18" s="60">
        <v>9608908</v>
      </c>
      <c r="I18" s="45"/>
      <c r="J18" s="60">
        <v>9148729.4000000004</v>
      </c>
      <c r="K18" s="45"/>
      <c r="L18" s="60">
        <v>0</v>
      </c>
      <c r="M18" s="45"/>
      <c r="N18" s="60">
        <v>0</v>
      </c>
      <c r="O18" s="45"/>
      <c r="P18" s="60">
        <v>0</v>
      </c>
      <c r="Q18" s="45"/>
      <c r="R18" s="60">
        <v>0</v>
      </c>
      <c r="S18" s="45"/>
      <c r="T18" s="60">
        <v>10000</v>
      </c>
      <c r="U18" s="45"/>
      <c r="V18" s="60">
        <v>922</v>
      </c>
      <c r="W18" s="45"/>
      <c r="X18" s="60">
        <v>9608908</v>
      </c>
      <c r="Y18" s="45"/>
      <c r="Z18" s="60">
        <v>9148729.4000000004</v>
      </c>
      <c r="AB18" s="10">
        <v>0</v>
      </c>
    </row>
    <row r="19" spans="1:28" ht="18.95" customHeight="1" x14ac:dyDescent="0.2">
      <c r="A19" s="94" t="s">
        <v>29</v>
      </c>
      <c r="B19" s="94"/>
      <c r="C19" s="94"/>
      <c r="E19" s="95">
        <v>10000</v>
      </c>
      <c r="F19" s="95"/>
      <c r="G19" s="45"/>
      <c r="H19" s="60">
        <v>10109372</v>
      </c>
      <c r="I19" s="45"/>
      <c r="J19" s="60">
        <v>4266761</v>
      </c>
      <c r="K19" s="45"/>
      <c r="L19" s="60">
        <v>0</v>
      </c>
      <c r="M19" s="45"/>
      <c r="N19" s="60">
        <v>0</v>
      </c>
      <c r="O19" s="45"/>
      <c r="P19" s="60">
        <v>0</v>
      </c>
      <c r="Q19" s="45"/>
      <c r="R19" s="60">
        <v>0</v>
      </c>
      <c r="S19" s="45"/>
      <c r="T19" s="60">
        <v>10000</v>
      </c>
      <c r="U19" s="45"/>
      <c r="V19" s="60">
        <v>430</v>
      </c>
      <c r="W19" s="45"/>
      <c r="X19" s="60">
        <v>10109372</v>
      </c>
      <c r="Y19" s="45"/>
      <c r="Z19" s="60">
        <v>4266761</v>
      </c>
      <c r="AB19" s="10">
        <v>0</v>
      </c>
    </row>
    <row r="20" spans="1:28" ht="18.95" customHeight="1" x14ac:dyDescent="0.2">
      <c r="A20" s="94" t="s">
        <v>30</v>
      </c>
      <c r="B20" s="94"/>
      <c r="C20" s="94"/>
      <c r="E20" s="95">
        <v>10000</v>
      </c>
      <c r="F20" s="95"/>
      <c r="G20" s="45"/>
      <c r="H20" s="60">
        <v>12411506</v>
      </c>
      <c r="I20" s="45"/>
      <c r="J20" s="60">
        <v>4286606.4000000004</v>
      </c>
      <c r="K20" s="45"/>
      <c r="L20" s="60">
        <v>0</v>
      </c>
      <c r="M20" s="45"/>
      <c r="N20" s="60">
        <v>0</v>
      </c>
      <c r="O20" s="45"/>
      <c r="P20" s="60">
        <v>0</v>
      </c>
      <c r="Q20" s="45"/>
      <c r="R20" s="60">
        <v>0</v>
      </c>
      <c r="S20" s="45"/>
      <c r="T20" s="60">
        <v>10000</v>
      </c>
      <c r="U20" s="45"/>
      <c r="V20" s="60">
        <v>432</v>
      </c>
      <c r="W20" s="45"/>
      <c r="X20" s="60">
        <v>12411506</v>
      </c>
      <c r="Y20" s="45"/>
      <c r="Z20" s="60">
        <v>4286606.4000000004</v>
      </c>
      <c r="AB20" s="10">
        <v>0</v>
      </c>
    </row>
    <row r="21" spans="1:28" ht="18.95" customHeight="1" x14ac:dyDescent="0.2">
      <c r="A21" s="94" t="s">
        <v>31</v>
      </c>
      <c r="B21" s="94"/>
      <c r="C21" s="94"/>
      <c r="E21" s="95">
        <v>10000</v>
      </c>
      <c r="F21" s="95"/>
      <c r="G21" s="45"/>
      <c r="H21" s="60">
        <v>11110300</v>
      </c>
      <c r="I21" s="45"/>
      <c r="J21" s="60">
        <v>10914970</v>
      </c>
      <c r="K21" s="45"/>
      <c r="L21" s="60">
        <v>0</v>
      </c>
      <c r="M21" s="45"/>
      <c r="N21" s="60">
        <v>0</v>
      </c>
      <c r="O21" s="45"/>
      <c r="P21" s="60">
        <v>0</v>
      </c>
      <c r="Q21" s="45"/>
      <c r="R21" s="60">
        <v>0</v>
      </c>
      <c r="S21" s="45"/>
      <c r="T21" s="60">
        <v>10000</v>
      </c>
      <c r="U21" s="45"/>
      <c r="V21" s="60">
        <v>1100</v>
      </c>
      <c r="W21" s="45"/>
      <c r="X21" s="60">
        <v>11110300</v>
      </c>
      <c r="Y21" s="45"/>
      <c r="Z21" s="60">
        <v>10914970</v>
      </c>
      <c r="AB21" s="10">
        <v>0</v>
      </c>
    </row>
    <row r="22" spans="1:28" ht="18.95" customHeight="1" x14ac:dyDescent="0.2">
      <c r="A22" s="94" t="s">
        <v>32</v>
      </c>
      <c r="B22" s="94"/>
      <c r="C22" s="94"/>
      <c r="E22" s="95">
        <v>29700000</v>
      </c>
      <c r="F22" s="95"/>
      <c r="G22" s="45"/>
      <c r="H22" s="60">
        <v>39761015677</v>
      </c>
      <c r="I22" s="45"/>
      <c r="J22" s="60">
        <v>50541768585</v>
      </c>
      <c r="K22" s="45"/>
      <c r="L22" s="60">
        <v>0</v>
      </c>
      <c r="M22" s="45"/>
      <c r="N22" s="60">
        <v>0</v>
      </c>
      <c r="O22" s="45"/>
      <c r="P22" s="60">
        <v>0</v>
      </c>
      <c r="Q22" s="45"/>
      <c r="R22" s="60">
        <v>0</v>
      </c>
      <c r="S22" s="45"/>
      <c r="T22" s="60">
        <v>29700000</v>
      </c>
      <c r="U22" s="45"/>
      <c r="V22" s="60">
        <v>1904</v>
      </c>
      <c r="W22" s="45"/>
      <c r="X22" s="60">
        <v>39761015677</v>
      </c>
      <c r="Y22" s="45"/>
      <c r="Z22" s="60">
        <v>56111677776</v>
      </c>
      <c r="AB22" s="10">
        <v>0.13</v>
      </c>
    </row>
    <row r="23" spans="1:28" ht="18.95" customHeight="1" x14ac:dyDescent="0.2">
      <c r="A23" s="94" t="s">
        <v>33</v>
      </c>
      <c r="B23" s="94"/>
      <c r="C23" s="94"/>
      <c r="E23" s="95">
        <v>4400000</v>
      </c>
      <c r="F23" s="95"/>
      <c r="G23" s="45"/>
      <c r="H23" s="60">
        <v>49936252637</v>
      </c>
      <c r="I23" s="45"/>
      <c r="J23" s="60">
        <v>61997029600</v>
      </c>
      <c r="K23" s="45"/>
      <c r="L23" s="60">
        <v>0</v>
      </c>
      <c r="M23" s="45"/>
      <c r="N23" s="60">
        <v>0</v>
      </c>
      <c r="O23" s="45"/>
      <c r="P23" s="60">
        <v>0</v>
      </c>
      <c r="Q23" s="45"/>
      <c r="R23" s="60">
        <v>0</v>
      </c>
      <c r="S23" s="45"/>
      <c r="T23" s="60">
        <v>4400000</v>
      </c>
      <c r="U23" s="45"/>
      <c r="V23" s="60">
        <v>16460</v>
      </c>
      <c r="W23" s="45"/>
      <c r="X23" s="60">
        <v>49936252637</v>
      </c>
      <c r="Y23" s="45"/>
      <c r="Z23" s="60">
        <v>71864162480</v>
      </c>
      <c r="AB23" s="10">
        <v>0.17</v>
      </c>
    </row>
    <row r="24" spans="1:28" ht="18.95" customHeight="1" x14ac:dyDescent="0.2">
      <c r="A24" s="94" t="s">
        <v>34</v>
      </c>
      <c r="B24" s="94"/>
      <c r="C24" s="94"/>
      <c r="E24" s="95">
        <v>2386011</v>
      </c>
      <c r="F24" s="95"/>
      <c r="G24" s="45"/>
      <c r="H24" s="60">
        <v>18072367883</v>
      </c>
      <c r="I24" s="45"/>
      <c r="J24" s="60">
        <v>18538050666.815102</v>
      </c>
      <c r="K24" s="45"/>
      <c r="L24" s="60">
        <v>0</v>
      </c>
      <c r="M24" s="45"/>
      <c r="N24" s="60">
        <v>0</v>
      </c>
      <c r="O24" s="45"/>
      <c r="P24" s="60">
        <v>0</v>
      </c>
      <c r="Q24" s="45"/>
      <c r="R24" s="60">
        <v>0</v>
      </c>
      <c r="S24" s="45"/>
      <c r="T24" s="60">
        <v>2386011</v>
      </c>
      <c r="U24" s="45"/>
      <c r="V24" s="60">
        <v>8760</v>
      </c>
      <c r="W24" s="45"/>
      <c r="X24" s="60">
        <v>18072367883</v>
      </c>
      <c r="Y24" s="45"/>
      <c r="Z24" s="60">
        <v>20739888102.3372</v>
      </c>
      <c r="AB24" s="10">
        <v>0.05</v>
      </c>
    </row>
    <row r="25" spans="1:28" ht="18.95" customHeight="1" x14ac:dyDescent="0.2">
      <c r="A25" s="94" t="s">
        <v>35</v>
      </c>
      <c r="B25" s="94"/>
      <c r="C25" s="94"/>
      <c r="E25" s="95">
        <v>10000</v>
      </c>
      <c r="F25" s="95"/>
      <c r="G25" s="45"/>
      <c r="H25" s="60">
        <v>9608908</v>
      </c>
      <c r="I25" s="45"/>
      <c r="J25" s="60">
        <v>4276683.7</v>
      </c>
      <c r="K25" s="45"/>
      <c r="L25" s="60">
        <v>0</v>
      </c>
      <c r="M25" s="45"/>
      <c r="N25" s="60">
        <v>0</v>
      </c>
      <c r="O25" s="45"/>
      <c r="P25" s="60">
        <v>0</v>
      </c>
      <c r="Q25" s="45"/>
      <c r="R25" s="60">
        <v>0</v>
      </c>
      <c r="S25" s="45"/>
      <c r="T25" s="60">
        <v>10000</v>
      </c>
      <c r="U25" s="45"/>
      <c r="V25" s="60">
        <v>431</v>
      </c>
      <c r="W25" s="45"/>
      <c r="X25" s="60">
        <v>9608908</v>
      </c>
      <c r="Y25" s="45"/>
      <c r="Z25" s="60">
        <v>4276683.7</v>
      </c>
      <c r="AB25" s="10">
        <v>0</v>
      </c>
    </row>
    <row r="26" spans="1:28" ht="18.95" customHeight="1" x14ac:dyDescent="0.2">
      <c r="A26" s="94" t="s">
        <v>36</v>
      </c>
      <c r="B26" s="94"/>
      <c r="C26" s="94"/>
      <c r="E26" s="95">
        <v>10000</v>
      </c>
      <c r="F26" s="95"/>
      <c r="G26" s="45"/>
      <c r="H26" s="60">
        <v>7607052</v>
      </c>
      <c r="I26" s="45"/>
      <c r="J26" s="60">
        <v>4316374.5</v>
      </c>
      <c r="K26" s="45"/>
      <c r="L26" s="60">
        <v>0</v>
      </c>
      <c r="M26" s="45"/>
      <c r="N26" s="60">
        <v>0</v>
      </c>
      <c r="O26" s="45"/>
      <c r="P26" s="60">
        <v>0</v>
      </c>
      <c r="Q26" s="45"/>
      <c r="R26" s="60">
        <v>0</v>
      </c>
      <c r="S26" s="45"/>
      <c r="T26" s="60">
        <v>10000</v>
      </c>
      <c r="U26" s="45"/>
      <c r="V26" s="60">
        <v>435</v>
      </c>
      <c r="W26" s="45"/>
      <c r="X26" s="60">
        <v>7607052</v>
      </c>
      <c r="Y26" s="45"/>
      <c r="Z26" s="60">
        <v>4316374.5</v>
      </c>
      <c r="AB26" s="10">
        <v>0</v>
      </c>
    </row>
    <row r="27" spans="1:28" ht="18.95" customHeight="1" x14ac:dyDescent="0.2">
      <c r="A27" s="94" t="s">
        <v>37</v>
      </c>
      <c r="B27" s="94"/>
      <c r="C27" s="94"/>
      <c r="E27" s="95">
        <v>10000</v>
      </c>
      <c r="F27" s="95"/>
      <c r="G27" s="45"/>
      <c r="H27" s="60">
        <v>12611692</v>
      </c>
      <c r="I27" s="45"/>
      <c r="J27" s="60">
        <v>12066003.199999999</v>
      </c>
      <c r="K27" s="45"/>
      <c r="L27" s="60">
        <v>0</v>
      </c>
      <c r="M27" s="45"/>
      <c r="N27" s="60">
        <v>0</v>
      </c>
      <c r="O27" s="45"/>
      <c r="P27" s="60">
        <v>0</v>
      </c>
      <c r="Q27" s="45"/>
      <c r="R27" s="60">
        <v>0</v>
      </c>
      <c r="S27" s="45"/>
      <c r="T27" s="60">
        <v>10000</v>
      </c>
      <c r="U27" s="45"/>
      <c r="V27" s="60">
        <v>1216</v>
      </c>
      <c r="W27" s="45"/>
      <c r="X27" s="60">
        <v>12611692</v>
      </c>
      <c r="Y27" s="45"/>
      <c r="Z27" s="60">
        <v>12066003.199999999</v>
      </c>
      <c r="AB27" s="10">
        <v>0</v>
      </c>
    </row>
    <row r="28" spans="1:28" ht="18.95" customHeight="1" x14ac:dyDescent="0.2">
      <c r="A28" s="94" t="s">
        <v>38</v>
      </c>
      <c r="B28" s="94"/>
      <c r="C28" s="94"/>
      <c r="E28" s="95">
        <v>10000</v>
      </c>
      <c r="F28" s="95"/>
      <c r="G28" s="45"/>
      <c r="H28" s="60">
        <v>10509744</v>
      </c>
      <c r="I28" s="45"/>
      <c r="J28" s="60">
        <v>6876431.0999999996</v>
      </c>
      <c r="K28" s="45"/>
      <c r="L28" s="60">
        <v>0</v>
      </c>
      <c r="M28" s="45"/>
      <c r="N28" s="60">
        <v>0</v>
      </c>
      <c r="O28" s="45"/>
      <c r="P28" s="60">
        <v>0</v>
      </c>
      <c r="Q28" s="45"/>
      <c r="R28" s="60">
        <v>0</v>
      </c>
      <c r="S28" s="45"/>
      <c r="T28" s="60">
        <v>10000</v>
      </c>
      <c r="U28" s="45"/>
      <c r="V28" s="60">
        <v>693</v>
      </c>
      <c r="W28" s="45"/>
      <c r="X28" s="60">
        <v>10509744</v>
      </c>
      <c r="Y28" s="45"/>
      <c r="Z28" s="60">
        <v>6876431.0999999996</v>
      </c>
      <c r="AB28" s="10">
        <v>0</v>
      </c>
    </row>
    <row r="29" spans="1:28" ht="18.95" customHeight="1" x14ac:dyDescent="0.2">
      <c r="A29" s="94" t="s">
        <v>39</v>
      </c>
      <c r="B29" s="94"/>
      <c r="C29" s="94"/>
      <c r="E29" s="95">
        <v>10000</v>
      </c>
      <c r="F29" s="95"/>
      <c r="G29" s="45"/>
      <c r="H29" s="60">
        <v>12211320</v>
      </c>
      <c r="I29" s="45"/>
      <c r="J29" s="60">
        <v>11688940.6</v>
      </c>
      <c r="K29" s="45"/>
      <c r="L29" s="60">
        <v>0</v>
      </c>
      <c r="M29" s="45"/>
      <c r="N29" s="60">
        <v>0</v>
      </c>
      <c r="O29" s="45"/>
      <c r="P29" s="60">
        <v>0</v>
      </c>
      <c r="Q29" s="45"/>
      <c r="R29" s="60">
        <v>0</v>
      </c>
      <c r="S29" s="45"/>
      <c r="T29" s="60">
        <v>10000</v>
      </c>
      <c r="U29" s="45"/>
      <c r="V29" s="60">
        <v>1178</v>
      </c>
      <c r="W29" s="45"/>
      <c r="X29" s="60">
        <v>12211320</v>
      </c>
      <c r="Y29" s="45"/>
      <c r="Z29" s="60">
        <v>11688940.6</v>
      </c>
      <c r="AB29" s="10">
        <v>0</v>
      </c>
    </row>
    <row r="30" spans="1:28" ht="18.95" customHeight="1" x14ac:dyDescent="0.2">
      <c r="A30" s="94" t="s">
        <v>40</v>
      </c>
      <c r="B30" s="94"/>
      <c r="C30" s="94"/>
      <c r="E30" s="95">
        <v>10000</v>
      </c>
      <c r="F30" s="95"/>
      <c r="G30" s="45"/>
      <c r="H30" s="60">
        <v>21820230</v>
      </c>
      <c r="I30" s="45"/>
      <c r="J30" s="60">
        <v>19736250.300000001</v>
      </c>
      <c r="K30" s="45"/>
      <c r="L30" s="60">
        <v>0</v>
      </c>
      <c r="M30" s="45"/>
      <c r="N30" s="60">
        <v>0</v>
      </c>
      <c r="O30" s="45"/>
      <c r="P30" s="60">
        <v>0</v>
      </c>
      <c r="Q30" s="45"/>
      <c r="R30" s="60">
        <v>0</v>
      </c>
      <c r="S30" s="45"/>
      <c r="T30" s="60">
        <v>10000</v>
      </c>
      <c r="U30" s="45"/>
      <c r="V30" s="60">
        <v>1989</v>
      </c>
      <c r="W30" s="45"/>
      <c r="X30" s="60">
        <v>21820230</v>
      </c>
      <c r="Y30" s="45"/>
      <c r="Z30" s="60">
        <v>19736250.300000001</v>
      </c>
      <c r="AB30" s="10">
        <v>0</v>
      </c>
    </row>
    <row r="31" spans="1:28" ht="18.95" customHeight="1" x14ac:dyDescent="0.2">
      <c r="A31" s="94" t="s">
        <v>41</v>
      </c>
      <c r="B31" s="94"/>
      <c r="C31" s="94"/>
      <c r="E31" s="95">
        <v>10000</v>
      </c>
      <c r="F31" s="95"/>
      <c r="G31" s="45"/>
      <c r="H31" s="60">
        <v>13512528</v>
      </c>
      <c r="I31" s="45"/>
      <c r="J31" s="60">
        <v>12909432.699999999</v>
      </c>
      <c r="K31" s="45"/>
      <c r="L31" s="60">
        <v>0</v>
      </c>
      <c r="M31" s="45"/>
      <c r="N31" s="60">
        <v>0</v>
      </c>
      <c r="O31" s="45"/>
      <c r="P31" s="60">
        <v>0</v>
      </c>
      <c r="Q31" s="45"/>
      <c r="R31" s="60">
        <v>0</v>
      </c>
      <c r="S31" s="45"/>
      <c r="T31" s="60">
        <v>10000</v>
      </c>
      <c r="U31" s="45"/>
      <c r="V31" s="60">
        <v>1301</v>
      </c>
      <c r="W31" s="45"/>
      <c r="X31" s="60">
        <v>13512528</v>
      </c>
      <c r="Y31" s="45"/>
      <c r="Z31" s="60">
        <v>12909432.699999999</v>
      </c>
      <c r="AB31" s="10">
        <v>0</v>
      </c>
    </row>
    <row r="32" spans="1:28" ht="18.95" customHeight="1" x14ac:dyDescent="0.2">
      <c r="A32" s="94" t="s">
        <v>42</v>
      </c>
      <c r="B32" s="94"/>
      <c r="C32" s="94"/>
      <c r="E32" s="95">
        <v>10000</v>
      </c>
      <c r="F32" s="95"/>
      <c r="G32" s="45"/>
      <c r="H32" s="60">
        <v>9608908</v>
      </c>
      <c r="I32" s="45"/>
      <c r="J32" s="60">
        <v>5973465.4000000004</v>
      </c>
      <c r="K32" s="45"/>
      <c r="L32" s="60">
        <v>0</v>
      </c>
      <c r="M32" s="45"/>
      <c r="N32" s="60">
        <v>0</v>
      </c>
      <c r="O32" s="45"/>
      <c r="P32" s="60">
        <v>0</v>
      </c>
      <c r="Q32" s="45"/>
      <c r="R32" s="60">
        <v>0</v>
      </c>
      <c r="S32" s="45"/>
      <c r="T32" s="60">
        <v>10000</v>
      </c>
      <c r="U32" s="45"/>
      <c r="V32" s="60">
        <v>602</v>
      </c>
      <c r="W32" s="45"/>
      <c r="X32" s="60">
        <v>9608908</v>
      </c>
      <c r="Y32" s="45"/>
      <c r="Z32" s="60">
        <v>5973465.4000000004</v>
      </c>
      <c r="AB32" s="10">
        <v>0</v>
      </c>
    </row>
    <row r="33" spans="1:28" ht="18.95" customHeight="1" x14ac:dyDescent="0.2">
      <c r="A33" s="94" t="s">
        <v>43</v>
      </c>
      <c r="B33" s="94"/>
      <c r="C33" s="94"/>
      <c r="E33" s="95">
        <v>10000</v>
      </c>
      <c r="F33" s="95"/>
      <c r="G33" s="45"/>
      <c r="H33" s="60">
        <v>14012992</v>
      </c>
      <c r="I33" s="45"/>
      <c r="J33" s="60">
        <v>13385722.300000001</v>
      </c>
      <c r="K33" s="45"/>
      <c r="L33" s="60">
        <v>0</v>
      </c>
      <c r="M33" s="45"/>
      <c r="N33" s="60">
        <v>0</v>
      </c>
      <c r="O33" s="45"/>
      <c r="P33" s="60">
        <v>0</v>
      </c>
      <c r="Q33" s="45"/>
      <c r="R33" s="60">
        <v>0</v>
      </c>
      <c r="S33" s="45"/>
      <c r="T33" s="60">
        <v>10000</v>
      </c>
      <c r="U33" s="45"/>
      <c r="V33" s="60">
        <v>1349</v>
      </c>
      <c r="W33" s="45"/>
      <c r="X33" s="60">
        <v>14012992</v>
      </c>
      <c r="Y33" s="45"/>
      <c r="Z33" s="60">
        <v>13385722.300000001</v>
      </c>
      <c r="AB33" s="10">
        <v>0</v>
      </c>
    </row>
    <row r="34" spans="1:28" ht="18.95" customHeight="1" x14ac:dyDescent="0.2">
      <c r="A34" s="94" t="s">
        <v>44</v>
      </c>
      <c r="B34" s="94"/>
      <c r="C34" s="94"/>
      <c r="E34" s="95">
        <v>10000</v>
      </c>
      <c r="F34" s="95"/>
      <c r="G34" s="45"/>
      <c r="H34" s="60">
        <v>7506960</v>
      </c>
      <c r="I34" s="45"/>
      <c r="J34" s="60">
        <v>5824624.9000000004</v>
      </c>
      <c r="K34" s="45"/>
      <c r="L34" s="60">
        <v>0</v>
      </c>
      <c r="M34" s="45"/>
      <c r="N34" s="60">
        <v>0</v>
      </c>
      <c r="O34" s="45"/>
      <c r="P34" s="60">
        <v>0</v>
      </c>
      <c r="Q34" s="45"/>
      <c r="R34" s="60">
        <v>0</v>
      </c>
      <c r="S34" s="45"/>
      <c r="T34" s="60">
        <v>10000</v>
      </c>
      <c r="U34" s="45"/>
      <c r="V34" s="60">
        <v>587</v>
      </c>
      <c r="W34" s="45"/>
      <c r="X34" s="60">
        <v>7506960</v>
      </c>
      <c r="Y34" s="45"/>
      <c r="Z34" s="60">
        <v>5824624.9000000004</v>
      </c>
      <c r="AB34" s="10">
        <v>0</v>
      </c>
    </row>
    <row r="35" spans="1:28" ht="18.95" customHeight="1" x14ac:dyDescent="0.2">
      <c r="A35" s="94" t="s">
        <v>45</v>
      </c>
      <c r="B35" s="94"/>
      <c r="C35" s="94"/>
      <c r="E35" s="95">
        <v>10000</v>
      </c>
      <c r="F35" s="95"/>
      <c r="G35" s="45"/>
      <c r="H35" s="60">
        <v>10109372</v>
      </c>
      <c r="I35" s="45"/>
      <c r="J35" s="60">
        <v>9714323.3000000007</v>
      </c>
      <c r="K35" s="45"/>
      <c r="L35" s="60">
        <v>0</v>
      </c>
      <c r="M35" s="45"/>
      <c r="N35" s="60">
        <v>0</v>
      </c>
      <c r="O35" s="45"/>
      <c r="P35" s="60">
        <v>0</v>
      </c>
      <c r="Q35" s="45"/>
      <c r="R35" s="60">
        <v>0</v>
      </c>
      <c r="S35" s="45"/>
      <c r="T35" s="60">
        <v>10000</v>
      </c>
      <c r="U35" s="45"/>
      <c r="V35" s="60">
        <v>979</v>
      </c>
      <c r="W35" s="45"/>
      <c r="X35" s="60">
        <v>10109372</v>
      </c>
      <c r="Y35" s="45"/>
      <c r="Z35" s="60">
        <v>9714323.3000000007</v>
      </c>
      <c r="AB35" s="10">
        <v>0</v>
      </c>
    </row>
    <row r="36" spans="1:28" ht="18.95" customHeight="1" x14ac:dyDescent="0.2">
      <c r="A36" s="94" t="s">
        <v>46</v>
      </c>
      <c r="B36" s="94"/>
      <c r="C36" s="94"/>
      <c r="E36" s="95">
        <v>10000</v>
      </c>
      <c r="F36" s="95"/>
      <c r="G36" s="45"/>
      <c r="H36" s="60">
        <v>13912898</v>
      </c>
      <c r="I36" s="45"/>
      <c r="J36" s="60">
        <v>12562138.199999999</v>
      </c>
      <c r="K36" s="45"/>
      <c r="L36" s="60">
        <v>0</v>
      </c>
      <c r="M36" s="45"/>
      <c r="N36" s="60">
        <v>0</v>
      </c>
      <c r="O36" s="45"/>
      <c r="P36" s="60">
        <v>0</v>
      </c>
      <c r="Q36" s="45"/>
      <c r="R36" s="60">
        <v>0</v>
      </c>
      <c r="S36" s="45"/>
      <c r="T36" s="60">
        <v>10000</v>
      </c>
      <c r="U36" s="45"/>
      <c r="V36" s="60">
        <v>1266</v>
      </c>
      <c r="W36" s="45"/>
      <c r="X36" s="60">
        <v>13912898</v>
      </c>
      <c r="Y36" s="45"/>
      <c r="Z36" s="60">
        <v>12562138.199999999</v>
      </c>
      <c r="AB36" s="10">
        <v>0</v>
      </c>
    </row>
    <row r="37" spans="1:28" ht="18.95" customHeight="1" x14ac:dyDescent="0.2">
      <c r="A37" s="94" t="s">
        <v>47</v>
      </c>
      <c r="B37" s="94"/>
      <c r="C37" s="94"/>
      <c r="E37" s="95">
        <v>10000</v>
      </c>
      <c r="F37" s="95"/>
      <c r="G37" s="45"/>
      <c r="H37" s="60">
        <v>7607052</v>
      </c>
      <c r="I37" s="45"/>
      <c r="J37" s="60">
        <v>4286606.4000000004</v>
      </c>
      <c r="K37" s="45"/>
      <c r="L37" s="60">
        <v>0</v>
      </c>
      <c r="M37" s="45"/>
      <c r="N37" s="60">
        <v>0</v>
      </c>
      <c r="O37" s="45"/>
      <c r="P37" s="60">
        <v>0</v>
      </c>
      <c r="Q37" s="45"/>
      <c r="R37" s="60">
        <v>0</v>
      </c>
      <c r="S37" s="45"/>
      <c r="T37" s="60">
        <v>10000</v>
      </c>
      <c r="U37" s="45"/>
      <c r="V37" s="60">
        <v>432</v>
      </c>
      <c r="W37" s="45"/>
      <c r="X37" s="60">
        <v>7607052</v>
      </c>
      <c r="Y37" s="45"/>
      <c r="Z37" s="60">
        <v>4286606.4000000004</v>
      </c>
      <c r="AB37" s="10">
        <v>0</v>
      </c>
    </row>
    <row r="38" spans="1:28" ht="18.95" customHeight="1" x14ac:dyDescent="0.2">
      <c r="A38" s="94" t="s">
        <v>48</v>
      </c>
      <c r="B38" s="94"/>
      <c r="C38" s="94"/>
      <c r="E38" s="95">
        <v>10000</v>
      </c>
      <c r="F38" s="95"/>
      <c r="G38" s="45"/>
      <c r="H38" s="60">
        <v>8808166</v>
      </c>
      <c r="I38" s="45"/>
      <c r="J38" s="60">
        <v>5080422.4000000004</v>
      </c>
      <c r="K38" s="45"/>
      <c r="L38" s="60">
        <v>0</v>
      </c>
      <c r="M38" s="45"/>
      <c r="N38" s="60">
        <v>0</v>
      </c>
      <c r="O38" s="45"/>
      <c r="P38" s="60">
        <v>0</v>
      </c>
      <c r="Q38" s="45"/>
      <c r="R38" s="60">
        <v>0</v>
      </c>
      <c r="S38" s="45"/>
      <c r="T38" s="60">
        <v>10000</v>
      </c>
      <c r="U38" s="45"/>
      <c r="V38" s="60">
        <v>512</v>
      </c>
      <c r="W38" s="45"/>
      <c r="X38" s="60">
        <v>8808166</v>
      </c>
      <c r="Y38" s="45"/>
      <c r="Z38" s="60">
        <v>5080422.4000000004</v>
      </c>
      <c r="AB38" s="10">
        <v>0</v>
      </c>
    </row>
    <row r="39" spans="1:28" ht="18.95" customHeight="1" x14ac:dyDescent="0.2">
      <c r="A39" s="94" t="s">
        <v>49</v>
      </c>
      <c r="B39" s="94"/>
      <c r="C39" s="94"/>
      <c r="E39" s="95">
        <v>10000</v>
      </c>
      <c r="F39" s="95"/>
      <c r="G39" s="45"/>
      <c r="H39" s="60">
        <v>7206680</v>
      </c>
      <c r="I39" s="45"/>
      <c r="J39" s="60">
        <v>4306451.8</v>
      </c>
      <c r="K39" s="45"/>
      <c r="L39" s="60">
        <v>0</v>
      </c>
      <c r="M39" s="45"/>
      <c r="N39" s="60">
        <v>0</v>
      </c>
      <c r="O39" s="45"/>
      <c r="P39" s="60">
        <v>0</v>
      </c>
      <c r="Q39" s="45"/>
      <c r="R39" s="60">
        <v>0</v>
      </c>
      <c r="S39" s="45"/>
      <c r="T39" s="60">
        <v>10000</v>
      </c>
      <c r="U39" s="45"/>
      <c r="V39" s="60">
        <v>434</v>
      </c>
      <c r="W39" s="45"/>
      <c r="X39" s="60">
        <v>7206680</v>
      </c>
      <c r="Y39" s="45"/>
      <c r="Z39" s="60">
        <v>4306451.8</v>
      </c>
      <c r="AB39" s="10">
        <v>0</v>
      </c>
    </row>
    <row r="40" spans="1:28" ht="18.95" customHeight="1" x14ac:dyDescent="0.2">
      <c r="A40" s="94" t="s">
        <v>50</v>
      </c>
      <c r="B40" s="94"/>
      <c r="C40" s="94"/>
      <c r="E40" s="95">
        <v>10000</v>
      </c>
      <c r="F40" s="95"/>
      <c r="G40" s="45"/>
      <c r="H40" s="60">
        <v>12611689</v>
      </c>
      <c r="I40" s="45"/>
      <c r="J40" s="60">
        <v>12016389.699999999</v>
      </c>
      <c r="K40" s="45"/>
      <c r="L40" s="60">
        <v>0</v>
      </c>
      <c r="M40" s="45"/>
      <c r="N40" s="60">
        <v>0</v>
      </c>
      <c r="O40" s="45"/>
      <c r="P40" s="60">
        <v>0</v>
      </c>
      <c r="Q40" s="45"/>
      <c r="R40" s="60">
        <v>0</v>
      </c>
      <c r="S40" s="45"/>
      <c r="T40" s="60">
        <v>10000</v>
      </c>
      <c r="U40" s="45"/>
      <c r="V40" s="60">
        <v>1211</v>
      </c>
      <c r="W40" s="45"/>
      <c r="X40" s="60">
        <v>12611689</v>
      </c>
      <c r="Y40" s="45"/>
      <c r="Z40" s="60">
        <v>12016389.699999999</v>
      </c>
      <c r="AB40" s="10">
        <v>0</v>
      </c>
    </row>
    <row r="41" spans="1:28" ht="18.95" customHeight="1" x14ac:dyDescent="0.2">
      <c r="A41" s="94" t="s">
        <v>51</v>
      </c>
      <c r="B41" s="94"/>
      <c r="C41" s="94"/>
      <c r="E41" s="95">
        <v>12737739</v>
      </c>
      <c r="F41" s="95"/>
      <c r="G41" s="45"/>
      <c r="H41" s="60">
        <v>32909145214</v>
      </c>
      <c r="I41" s="45"/>
      <c r="J41" s="60">
        <v>23799757230.589001</v>
      </c>
      <c r="K41" s="45"/>
      <c r="L41" s="60">
        <v>0</v>
      </c>
      <c r="M41" s="45"/>
      <c r="N41" s="60">
        <v>0</v>
      </c>
      <c r="O41" s="45"/>
      <c r="P41" s="60">
        <v>0</v>
      </c>
      <c r="Q41" s="45"/>
      <c r="R41" s="60">
        <v>0</v>
      </c>
      <c r="S41" s="45"/>
      <c r="T41" s="60">
        <v>12737739</v>
      </c>
      <c r="U41" s="45"/>
      <c r="V41" s="60">
        <v>2367</v>
      </c>
      <c r="W41" s="45"/>
      <c r="X41" s="60">
        <v>32909145214</v>
      </c>
      <c r="Y41" s="45"/>
      <c r="Z41" s="60">
        <v>29917166948.913502</v>
      </c>
      <c r="AB41" s="10">
        <v>7.0000000000000007E-2</v>
      </c>
    </row>
    <row r="42" spans="1:28" ht="18.95" customHeight="1" x14ac:dyDescent="0.2">
      <c r="A42" s="94" t="s">
        <v>52</v>
      </c>
      <c r="B42" s="94"/>
      <c r="C42" s="94"/>
      <c r="E42" s="95">
        <v>282167044</v>
      </c>
      <c r="F42" s="95"/>
      <c r="G42" s="45"/>
      <c r="H42" s="60">
        <v>500150239830</v>
      </c>
      <c r="I42" s="45"/>
      <c r="J42" s="60">
        <v>509574324804.78198</v>
      </c>
      <c r="K42" s="45"/>
      <c r="L42" s="60">
        <v>0</v>
      </c>
      <c r="M42" s="45"/>
      <c r="N42" s="60">
        <v>0</v>
      </c>
      <c r="O42" s="45"/>
      <c r="P42" s="60">
        <v>0</v>
      </c>
      <c r="Q42" s="45"/>
      <c r="R42" s="60">
        <v>0</v>
      </c>
      <c r="S42" s="45"/>
      <c r="T42" s="60">
        <v>282167044</v>
      </c>
      <c r="U42" s="45"/>
      <c r="V42" s="60">
        <v>1855</v>
      </c>
      <c r="W42" s="45"/>
      <c r="X42" s="60">
        <v>500150239830</v>
      </c>
      <c r="Y42" s="45"/>
      <c r="Z42" s="60">
        <v>519373831051.02698</v>
      </c>
      <c r="AB42" s="10">
        <v>1.25</v>
      </c>
    </row>
    <row r="43" spans="1:28" ht="18.95" customHeight="1" x14ac:dyDescent="0.2">
      <c r="A43" s="94" t="s">
        <v>53</v>
      </c>
      <c r="B43" s="94"/>
      <c r="C43" s="94"/>
      <c r="E43" s="95">
        <v>13599999</v>
      </c>
      <c r="F43" s="95"/>
      <c r="G43" s="45"/>
      <c r="H43" s="60">
        <v>28801365382</v>
      </c>
      <c r="I43" s="45"/>
      <c r="J43" s="60">
        <v>17003537469.739799</v>
      </c>
      <c r="K43" s="45"/>
      <c r="L43" s="60">
        <v>0</v>
      </c>
      <c r="M43" s="45"/>
      <c r="N43" s="60">
        <v>0</v>
      </c>
      <c r="O43" s="45"/>
      <c r="P43" s="60">
        <v>0</v>
      </c>
      <c r="Q43" s="45"/>
      <c r="R43" s="60">
        <v>0</v>
      </c>
      <c r="S43" s="45"/>
      <c r="T43" s="60">
        <v>13599999</v>
      </c>
      <c r="U43" s="45"/>
      <c r="V43" s="60">
        <v>1156</v>
      </c>
      <c r="W43" s="45"/>
      <c r="X43" s="60">
        <v>28801365382</v>
      </c>
      <c r="Y43" s="45"/>
      <c r="Z43" s="60">
        <v>15600070884.9359</v>
      </c>
      <c r="AB43" s="10">
        <v>0.04</v>
      </c>
    </row>
    <row r="44" spans="1:28" ht="18.95" customHeight="1" x14ac:dyDescent="0.2">
      <c r="A44" s="94" t="s">
        <v>54</v>
      </c>
      <c r="B44" s="94"/>
      <c r="C44" s="94"/>
      <c r="E44" s="95">
        <v>3883867</v>
      </c>
      <c r="F44" s="95"/>
      <c r="G44" s="45"/>
      <c r="H44" s="60">
        <v>11810839547</v>
      </c>
      <c r="I44" s="45"/>
      <c r="J44" s="60">
        <v>16112924724.5243</v>
      </c>
      <c r="K44" s="45"/>
      <c r="L44" s="60">
        <v>0</v>
      </c>
      <c r="M44" s="45"/>
      <c r="N44" s="60">
        <v>0</v>
      </c>
      <c r="O44" s="45"/>
      <c r="P44" s="60">
        <v>0</v>
      </c>
      <c r="Q44" s="45"/>
      <c r="R44" s="60">
        <v>0</v>
      </c>
      <c r="S44" s="45"/>
      <c r="T44" s="60">
        <v>3883867</v>
      </c>
      <c r="U44" s="45"/>
      <c r="V44" s="60">
        <v>4430</v>
      </c>
      <c r="W44" s="45"/>
      <c r="X44" s="60">
        <v>11810839547</v>
      </c>
      <c r="Y44" s="45"/>
      <c r="Z44" s="60">
        <v>17072532056.838699</v>
      </c>
      <c r="AB44" s="10">
        <v>0.04</v>
      </c>
    </row>
    <row r="45" spans="1:28" ht="18.95" customHeight="1" x14ac:dyDescent="0.2">
      <c r="A45" s="94" t="s">
        <v>55</v>
      </c>
      <c r="B45" s="94"/>
      <c r="C45" s="94"/>
      <c r="E45" s="95">
        <v>7405006</v>
      </c>
      <c r="F45" s="95"/>
      <c r="G45" s="45"/>
      <c r="H45" s="60">
        <v>31689502872</v>
      </c>
      <c r="I45" s="45"/>
      <c r="J45" s="60">
        <v>18766192585.445499</v>
      </c>
      <c r="K45" s="45"/>
      <c r="L45" s="60">
        <v>0</v>
      </c>
      <c r="M45" s="45"/>
      <c r="N45" s="60">
        <v>0</v>
      </c>
      <c r="O45" s="45"/>
      <c r="P45" s="60">
        <v>0</v>
      </c>
      <c r="Q45" s="45"/>
      <c r="R45" s="60">
        <v>0</v>
      </c>
      <c r="S45" s="45"/>
      <c r="T45" s="60">
        <v>7405006</v>
      </c>
      <c r="U45" s="45"/>
      <c r="V45" s="60">
        <v>2671</v>
      </c>
      <c r="W45" s="45"/>
      <c r="X45" s="60">
        <v>31689502872</v>
      </c>
      <c r="Y45" s="45"/>
      <c r="Z45" s="60">
        <v>19625881125.969002</v>
      </c>
      <c r="AB45" s="10">
        <v>0.05</v>
      </c>
    </row>
    <row r="46" spans="1:28" ht="18.95" customHeight="1" x14ac:dyDescent="0.2">
      <c r="A46" s="94" t="s">
        <v>56</v>
      </c>
      <c r="B46" s="94"/>
      <c r="C46" s="94"/>
      <c r="E46" s="95">
        <v>25128396</v>
      </c>
      <c r="F46" s="95"/>
      <c r="G46" s="45"/>
      <c r="H46" s="60">
        <v>66978016784</v>
      </c>
      <c r="I46" s="45"/>
      <c r="J46" s="60">
        <v>288986839052.48297</v>
      </c>
      <c r="K46" s="45"/>
      <c r="L46" s="60">
        <v>3100000</v>
      </c>
      <c r="M46" s="45"/>
      <c r="N46" s="60">
        <v>50283390244</v>
      </c>
      <c r="O46" s="45"/>
      <c r="P46" s="60">
        <v>0</v>
      </c>
      <c r="Q46" s="45"/>
      <c r="R46" s="60">
        <v>0</v>
      </c>
      <c r="S46" s="45"/>
      <c r="T46" s="60">
        <v>28228396</v>
      </c>
      <c r="U46" s="45"/>
      <c r="V46" s="60">
        <v>15870</v>
      </c>
      <c r="W46" s="45"/>
      <c r="X46" s="60">
        <v>117261407028</v>
      </c>
      <c r="Y46" s="45"/>
      <c r="Z46" s="60">
        <v>444521723217.85999</v>
      </c>
      <c r="AB46" s="10">
        <v>1.07</v>
      </c>
    </row>
    <row r="47" spans="1:28" ht="18.95" customHeight="1" x14ac:dyDescent="0.2">
      <c r="A47" s="94" t="s">
        <v>57</v>
      </c>
      <c r="B47" s="94"/>
      <c r="C47" s="94"/>
      <c r="E47" s="95">
        <v>0</v>
      </c>
      <c r="F47" s="95"/>
      <c r="G47" s="45"/>
      <c r="H47" s="60">
        <v>0</v>
      </c>
      <c r="I47" s="45"/>
      <c r="J47" s="60">
        <v>0</v>
      </c>
      <c r="K47" s="45"/>
      <c r="L47" s="60">
        <v>1675000</v>
      </c>
      <c r="M47" s="45"/>
      <c r="N47" s="60">
        <v>7056959388</v>
      </c>
      <c r="O47" s="45"/>
      <c r="P47" s="60">
        <v>0</v>
      </c>
      <c r="Q47" s="45"/>
      <c r="R47" s="60">
        <v>0</v>
      </c>
      <c r="S47" s="45"/>
      <c r="T47" s="60">
        <v>1675000</v>
      </c>
      <c r="U47" s="45"/>
      <c r="V47" s="60">
        <v>4449</v>
      </c>
      <c r="W47" s="45"/>
      <c r="X47" s="60">
        <v>7056959388</v>
      </c>
      <c r="Y47" s="45"/>
      <c r="Z47" s="60">
        <v>7394470460.25</v>
      </c>
      <c r="AB47" s="10">
        <v>0.02</v>
      </c>
    </row>
    <row r="48" spans="1:28" ht="18.95" customHeight="1" x14ac:dyDescent="0.2">
      <c r="A48" s="94" t="s">
        <v>58</v>
      </c>
      <c r="B48" s="94"/>
      <c r="C48" s="94"/>
      <c r="E48" s="95">
        <v>0</v>
      </c>
      <c r="F48" s="95"/>
      <c r="G48" s="45"/>
      <c r="H48" s="60">
        <v>0</v>
      </c>
      <c r="I48" s="45"/>
      <c r="J48" s="60">
        <v>0</v>
      </c>
      <c r="K48" s="45"/>
      <c r="L48" s="60">
        <v>64000</v>
      </c>
      <c r="M48" s="45"/>
      <c r="N48" s="60">
        <v>39993999669</v>
      </c>
      <c r="O48" s="45"/>
      <c r="P48" s="60">
        <v>0</v>
      </c>
      <c r="Q48" s="45"/>
      <c r="R48" s="60">
        <v>0</v>
      </c>
      <c r="S48" s="45"/>
      <c r="T48" s="60">
        <v>64000</v>
      </c>
      <c r="U48" s="45"/>
      <c r="V48" s="60">
        <v>605930</v>
      </c>
      <c r="W48" s="45"/>
      <c r="X48" s="60">
        <v>39993999669</v>
      </c>
      <c r="Y48" s="45"/>
      <c r="Z48" s="60">
        <v>38479754310.400002</v>
      </c>
      <c r="AB48" s="10">
        <v>0.09</v>
      </c>
    </row>
    <row r="49" spans="1:28" ht="18.95" customHeight="1" x14ac:dyDescent="0.2">
      <c r="A49" s="94" t="s">
        <v>59</v>
      </c>
      <c r="B49" s="94"/>
      <c r="C49" s="94"/>
      <c r="E49" s="95">
        <v>0</v>
      </c>
      <c r="F49" s="95"/>
      <c r="G49" s="45"/>
      <c r="H49" s="60">
        <v>0</v>
      </c>
      <c r="I49" s="45"/>
      <c r="J49" s="60">
        <v>0</v>
      </c>
      <c r="K49" s="45"/>
      <c r="L49" s="60">
        <v>1450000</v>
      </c>
      <c r="M49" s="45"/>
      <c r="N49" s="60">
        <v>40176746372</v>
      </c>
      <c r="O49" s="45"/>
      <c r="P49" s="60">
        <v>0</v>
      </c>
      <c r="Q49" s="45"/>
      <c r="R49" s="60">
        <v>0</v>
      </c>
      <c r="S49" s="45"/>
      <c r="T49" s="60">
        <v>1450000</v>
      </c>
      <c r="U49" s="45"/>
      <c r="V49" s="60">
        <v>27370</v>
      </c>
      <c r="W49" s="45"/>
      <c r="X49" s="60">
        <v>40176746372</v>
      </c>
      <c r="Y49" s="45"/>
      <c r="Z49" s="60">
        <v>39379723355</v>
      </c>
      <c r="AB49" s="10">
        <v>0.09</v>
      </c>
    </row>
    <row r="50" spans="1:28" ht="18.95" customHeight="1" x14ac:dyDescent="0.2">
      <c r="A50" s="94" t="s">
        <v>60</v>
      </c>
      <c r="B50" s="94"/>
      <c r="C50" s="94"/>
      <c r="E50" s="95">
        <v>0</v>
      </c>
      <c r="F50" s="95"/>
      <c r="G50" s="45"/>
      <c r="H50" s="60">
        <v>0</v>
      </c>
      <c r="I50" s="45"/>
      <c r="J50" s="60">
        <v>0</v>
      </c>
      <c r="K50" s="45"/>
      <c r="L50" s="60">
        <v>2388524</v>
      </c>
      <c r="M50" s="45"/>
      <c r="N50" s="60">
        <v>9893132101</v>
      </c>
      <c r="O50" s="45"/>
      <c r="P50" s="60">
        <v>0</v>
      </c>
      <c r="Q50" s="45"/>
      <c r="R50" s="60">
        <v>0</v>
      </c>
      <c r="S50" s="45"/>
      <c r="T50" s="60">
        <v>2388524</v>
      </c>
      <c r="U50" s="45"/>
      <c r="V50" s="60">
        <v>4797</v>
      </c>
      <c r="W50" s="45"/>
      <c r="X50" s="60">
        <v>9893132101</v>
      </c>
      <c r="Y50" s="45"/>
      <c r="Z50" s="60">
        <v>11369181223.375601</v>
      </c>
      <c r="AB50" s="10">
        <v>0.03</v>
      </c>
    </row>
    <row r="51" spans="1:28" ht="18.95" customHeight="1" x14ac:dyDescent="0.2">
      <c r="A51" s="94" t="s">
        <v>61</v>
      </c>
      <c r="B51" s="94"/>
      <c r="C51" s="94"/>
      <c r="E51" s="95">
        <v>0</v>
      </c>
      <c r="F51" s="95"/>
      <c r="G51" s="45"/>
      <c r="H51" s="60">
        <v>0</v>
      </c>
      <c r="I51" s="45"/>
      <c r="J51" s="60">
        <v>0</v>
      </c>
      <c r="K51" s="45"/>
      <c r="L51" s="60">
        <v>2951000</v>
      </c>
      <c r="M51" s="45"/>
      <c r="N51" s="60">
        <v>23511286073</v>
      </c>
      <c r="O51" s="45"/>
      <c r="P51" s="60">
        <v>0</v>
      </c>
      <c r="Q51" s="45"/>
      <c r="R51" s="60">
        <v>0</v>
      </c>
      <c r="S51" s="45"/>
      <c r="T51" s="60">
        <v>2951000</v>
      </c>
      <c r="U51" s="45"/>
      <c r="V51" s="60">
        <v>7570</v>
      </c>
      <c r="W51" s="45"/>
      <c r="X51" s="60">
        <v>23511286073</v>
      </c>
      <c r="Y51" s="45"/>
      <c r="Z51" s="60">
        <v>22166388988.900002</v>
      </c>
      <c r="AB51" s="10">
        <v>0.05</v>
      </c>
    </row>
    <row r="52" spans="1:28" ht="18.95" customHeight="1" x14ac:dyDescent="0.2">
      <c r="A52" s="94" t="s">
        <v>62</v>
      </c>
      <c r="B52" s="94"/>
      <c r="C52" s="94"/>
      <c r="E52" s="95">
        <v>0</v>
      </c>
      <c r="F52" s="95"/>
      <c r="G52" s="45"/>
      <c r="H52" s="60">
        <v>0</v>
      </c>
      <c r="I52" s="45"/>
      <c r="J52" s="60">
        <v>0</v>
      </c>
      <c r="K52" s="45"/>
      <c r="L52" s="60">
        <v>1169000</v>
      </c>
      <c r="M52" s="45"/>
      <c r="N52" s="60">
        <v>20668979127</v>
      </c>
      <c r="O52" s="45"/>
      <c r="P52" s="60">
        <v>0</v>
      </c>
      <c r="Q52" s="45"/>
      <c r="R52" s="60">
        <v>0</v>
      </c>
      <c r="S52" s="45"/>
      <c r="T52" s="60">
        <v>1169000</v>
      </c>
      <c r="U52" s="45"/>
      <c r="V52" s="60">
        <v>15840</v>
      </c>
      <c r="W52" s="45"/>
      <c r="X52" s="60">
        <v>20668979127</v>
      </c>
      <c r="Y52" s="45"/>
      <c r="Z52" s="60">
        <v>18373823899.200001</v>
      </c>
      <c r="AB52" s="10">
        <v>0.04</v>
      </c>
    </row>
    <row r="53" spans="1:28" ht="18.95" customHeight="1" x14ac:dyDescent="0.2">
      <c r="A53" s="94" t="s">
        <v>63</v>
      </c>
      <c r="B53" s="94"/>
      <c r="C53" s="94"/>
      <c r="E53" s="95">
        <v>0</v>
      </c>
      <c r="F53" s="95"/>
      <c r="G53" s="45"/>
      <c r="H53" s="60">
        <v>0</v>
      </c>
      <c r="I53" s="45"/>
      <c r="J53" s="60">
        <v>0</v>
      </c>
      <c r="K53" s="45"/>
      <c r="L53" s="60">
        <v>750000</v>
      </c>
      <c r="M53" s="45"/>
      <c r="N53" s="60">
        <v>6271538220</v>
      </c>
      <c r="O53" s="45"/>
      <c r="P53" s="60">
        <v>0</v>
      </c>
      <c r="Q53" s="45"/>
      <c r="R53" s="60">
        <v>0</v>
      </c>
      <c r="S53" s="45"/>
      <c r="T53" s="60">
        <v>750000</v>
      </c>
      <c r="U53" s="45"/>
      <c r="V53" s="60">
        <v>11490</v>
      </c>
      <c r="W53" s="45"/>
      <c r="X53" s="60">
        <v>6271538220</v>
      </c>
      <c r="Y53" s="45"/>
      <c r="Z53" s="60">
        <v>8550886725</v>
      </c>
      <c r="AB53" s="10">
        <v>0.02</v>
      </c>
    </row>
    <row r="54" spans="1:28" ht="18.95" customHeight="1" x14ac:dyDescent="0.2">
      <c r="A54" s="94" t="s">
        <v>64</v>
      </c>
      <c r="B54" s="94"/>
      <c r="C54" s="94"/>
      <c r="E54" s="95">
        <v>0</v>
      </c>
      <c r="F54" s="95"/>
      <c r="G54" s="45"/>
      <c r="H54" s="60">
        <v>0</v>
      </c>
      <c r="I54" s="45"/>
      <c r="J54" s="60">
        <v>0</v>
      </c>
      <c r="K54" s="45"/>
      <c r="L54" s="60">
        <v>56389215</v>
      </c>
      <c r="M54" s="45"/>
      <c r="N54" s="60">
        <v>0</v>
      </c>
      <c r="O54" s="45"/>
      <c r="P54" s="60">
        <v>0</v>
      </c>
      <c r="Q54" s="45"/>
      <c r="R54" s="60">
        <v>0</v>
      </c>
      <c r="S54" s="45"/>
      <c r="T54" s="60">
        <v>56389215</v>
      </c>
      <c r="U54" s="45"/>
      <c r="V54" s="60">
        <v>1056</v>
      </c>
      <c r="W54" s="45"/>
      <c r="X54" s="60">
        <v>152927551080</v>
      </c>
      <c r="Y54" s="45"/>
      <c r="Z54" s="60">
        <v>59086712644.660797</v>
      </c>
      <c r="AB54" s="10">
        <v>0.14000000000000001</v>
      </c>
    </row>
    <row r="55" spans="1:28" ht="18.95" customHeight="1" x14ac:dyDescent="0.2">
      <c r="A55" s="96" t="s">
        <v>65</v>
      </c>
      <c r="B55" s="96"/>
      <c r="C55" s="96"/>
      <c r="D55" s="12"/>
      <c r="E55" s="95">
        <v>0</v>
      </c>
      <c r="F55" s="95"/>
      <c r="G55" s="45"/>
      <c r="H55" s="61">
        <v>0</v>
      </c>
      <c r="I55" s="45"/>
      <c r="J55" s="61">
        <v>0</v>
      </c>
      <c r="K55" s="45"/>
      <c r="L55" s="60">
        <v>1000000</v>
      </c>
      <c r="M55" s="45"/>
      <c r="N55" s="61">
        <v>46004534302</v>
      </c>
      <c r="O55" s="45"/>
      <c r="P55" s="60">
        <v>0</v>
      </c>
      <c r="Q55" s="45"/>
      <c r="R55" s="61">
        <v>0</v>
      </c>
      <c r="S55" s="45"/>
      <c r="T55" s="60">
        <v>1000000</v>
      </c>
      <c r="U55" s="45"/>
      <c r="V55" s="60">
        <v>68910</v>
      </c>
      <c r="W55" s="45"/>
      <c r="X55" s="61">
        <v>46004534302</v>
      </c>
      <c r="Y55" s="45"/>
      <c r="Z55" s="61">
        <v>68377325700</v>
      </c>
      <c r="AB55" s="14">
        <v>0.16</v>
      </c>
    </row>
    <row r="56" spans="1:28" ht="18.95" customHeight="1" x14ac:dyDescent="0.2">
      <c r="A56" s="97" t="s">
        <v>66</v>
      </c>
      <c r="B56" s="97"/>
      <c r="C56" s="97"/>
      <c r="D56" s="97"/>
      <c r="E56" s="45"/>
      <c r="F56" s="60"/>
      <c r="G56" s="45"/>
      <c r="H56" s="62">
        <v>2071946165407</v>
      </c>
      <c r="I56" s="45"/>
      <c r="J56" s="62">
        <v>2178995090780.1399</v>
      </c>
      <c r="K56" s="45"/>
      <c r="L56" s="60"/>
      <c r="M56" s="45"/>
      <c r="N56" s="62">
        <v>293152611989</v>
      </c>
      <c r="O56" s="45"/>
      <c r="P56" s="60"/>
      <c r="Q56" s="45"/>
      <c r="R56" s="62">
        <v>44905014846</v>
      </c>
      <c r="S56" s="45"/>
      <c r="T56" s="60"/>
      <c r="U56" s="45"/>
      <c r="V56" s="60"/>
      <c r="W56" s="45"/>
      <c r="X56" s="62">
        <v>2331424902783</v>
      </c>
      <c r="Y56" s="45"/>
      <c r="Z56" s="86">
        <v>2418320636473.3301</v>
      </c>
      <c r="AB56" s="17">
        <v>5.79</v>
      </c>
    </row>
  </sheetData>
  <mergeCells count="108">
    <mergeCell ref="A52:C52"/>
    <mergeCell ref="E52:F52"/>
    <mergeCell ref="A53:C53"/>
    <mergeCell ref="E53:F53"/>
    <mergeCell ref="A54:C54"/>
    <mergeCell ref="E54:F54"/>
    <mergeCell ref="A55:C55"/>
    <mergeCell ref="E55:F55"/>
    <mergeCell ref="A56:D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3"/>
  <sheetViews>
    <sheetView rightToLeft="1" view="pageBreakPreview" zoomScale="85" zoomScaleNormal="90" zoomScaleSheetLayoutView="85" workbookViewId="0">
      <selection activeCell="O48" sqref="O48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</row>
    <row r="2" spans="1:49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</row>
    <row r="3" spans="1:49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</row>
    <row r="4" spans="1:49" ht="14.45" customHeight="1" x14ac:dyDescent="0.2"/>
    <row r="5" spans="1:49" ht="14.45" customHeight="1" x14ac:dyDescent="0.2">
      <c r="A5" s="89" t="s">
        <v>67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</row>
    <row r="6" spans="1:49" ht="14.45" customHeight="1" x14ac:dyDescent="0.2">
      <c r="I6" s="90" t="s">
        <v>7</v>
      </c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C6" s="90" t="s">
        <v>9</v>
      </c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90" t="s">
        <v>68</v>
      </c>
      <c r="B8" s="90"/>
      <c r="C8" s="90"/>
      <c r="D8" s="90"/>
      <c r="E8" s="90"/>
      <c r="F8" s="90"/>
      <c r="G8" s="90"/>
      <c r="I8" s="90" t="s">
        <v>69</v>
      </c>
      <c r="J8" s="90"/>
      <c r="K8" s="90"/>
      <c r="M8" s="90" t="s">
        <v>70</v>
      </c>
      <c r="N8" s="90"/>
      <c r="O8" s="90"/>
      <c r="Q8" s="90" t="s">
        <v>71</v>
      </c>
      <c r="R8" s="90"/>
      <c r="S8" s="90"/>
      <c r="T8" s="90"/>
      <c r="U8" s="90"/>
      <c r="W8" s="90" t="s">
        <v>72</v>
      </c>
      <c r="X8" s="90"/>
      <c r="Y8" s="90"/>
      <c r="Z8" s="90"/>
      <c r="AA8" s="90"/>
      <c r="AC8" s="90" t="s">
        <v>69</v>
      </c>
      <c r="AD8" s="90"/>
      <c r="AE8" s="90"/>
      <c r="AF8" s="90"/>
      <c r="AG8" s="90"/>
      <c r="AI8" s="90" t="s">
        <v>70</v>
      </c>
      <c r="AJ8" s="90"/>
      <c r="AK8" s="90"/>
      <c r="AM8" s="90" t="s">
        <v>71</v>
      </c>
      <c r="AN8" s="90"/>
      <c r="AO8" s="90"/>
      <c r="AQ8" s="90" t="s">
        <v>72</v>
      </c>
      <c r="AR8" s="90"/>
      <c r="AS8" s="90"/>
    </row>
    <row r="9" spans="1:49" ht="21.75" customHeight="1" x14ac:dyDescent="0.2">
      <c r="A9" s="92" t="s">
        <v>73</v>
      </c>
      <c r="B9" s="92"/>
      <c r="C9" s="92"/>
      <c r="D9" s="92"/>
      <c r="E9" s="92"/>
      <c r="F9" s="92"/>
      <c r="G9" s="92"/>
      <c r="I9" s="98">
        <v>282167044</v>
      </c>
      <c r="J9" s="98"/>
      <c r="K9" s="98"/>
      <c r="M9" s="98">
        <v>2496</v>
      </c>
      <c r="N9" s="98"/>
      <c r="O9" s="98"/>
      <c r="Q9" s="92" t="s">
        <v>74</v>
      </c>
      <c r="R9" s="92"/>
      <c r="S9" s="92"/>
      <c r="T9" s="92"/>
      <c r="U9" s="92"/>
      <c r="W9" s="99">
        <v>0.25741354699968699</v>
      </c>
      <c r="X9" s="99"/>
      <c r="Y9" s="99"/>
      <c r="Z9" s="99"/>
      <c r="AA9" s="99"/>
      <c r="AC9" s="98">
        <v>282167044</v>
      </c>
      <c r="AD9" s="98"/>
      <c r="AE9" s="98"/>
      <c r="AF9" s="98"/>
      <c r="AG9" s="98"/>
      <c r="AI9" s="98">
        <v>2496</v>
      </c>
      <c r="AJ9" s="98"/>
      <c r="AK9" s="98"/>
      <c r="AM9" s="92" t="s">
        <v>74</v>
      </c>
      <c r="AN9" s="92"/>
      <c r="AO9" s="92"/>
      <c r="AQ9" s="99">
        <v>0.25741354699968699</v>
      </c>
      <c r="AR9" s="99"/>
      <c r="AS9" s="99"/>
    </row>
    <row r="10" spans="1:49" ht="14.45" customHeight="1" x14ac:dyDescent="0.2">
      <c r="A10" s="89" t="s">
        <v>75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</row>
    <row r="11" spans="1:49" ht="14.45" customHeight="1" x14ac:dyDescent="0.2">
      <c r="C11" s="90" t="s">
        <v>7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Y11" s="90" t="s">
        <v>9</v>
      </c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</row>
    <row r="12" spans="1:49" ht="33.75" customHeight="1" x14ac:dyDescent="0.2">
      <c r="A12" s="2" t="s">
        <v>68</v>
      </c>
      <c r="C12" s="4" t="s">
        <v>76</v>
      </c>
      <c r="D12" s="3"/>
      <c r="E12" s="4" t="s">
        <v>77</v>
      </c>
      <c r="F12" s="3"/>
      <c r="G12" s="100" t="s">
        <v>78</v>
      </c>
      <c r="H12" s="100"/>
      <c r="I12" s="100"/>
      <c r="J12" s="3"/>
      <c r="K12" s="91" t="s">
        <v>79</v>
      </c>
      <c r="L12" s="91"/>
      <c r="M12" s="91"/>
      <c r="N12" s="3"/>
      <c r="O12" s="91" t="s">
        <v>70</v>
      </c>
      <c r="P12" s="91"/>
      <c r="Q12" s="91"/>
      <c r="R12" s="3"/>
      <c r="S12" s="91" t="s">
        <v>71</v>
      </c>
      <c r="T12" s="91"/>
      <c r="U12" s="91"/>
      <c r="V12" s="91"/>
      <c r="W12" s="91"/>
      <c r="Y12" s="91" t="s">
        <v>76</v>
      </c>
      <c r="Z12" s="91"/>
      <c r="AA12" s="91"/>
      <c r="AB12" s="91"/>
      <c r="AC12" s="91"/>
      <c r="AD12" s="3"/>
      <c r="AE12" s="91" t="s">
        <v>77</v>
      </c>
      <c r="AF12" s="91"/>
      <c r="AG12" s="91"/>
      <c r="AH12" s="91"/>
      <c r="AI12" s="91"/>
      <c r="AJ12" s="3"/>
      <c r="AK12" s="100" t="s">
        <v>78</v>
      </c>
      <c r="AL12" s="100"/>
      <c r="AM12" s="100"/>
      <c r="AN12" s="3"/>
      <c r="AO12" s="91" t="s">
        <v>79</v>
      </c>
      <c r="AP12" s="91"/>
      <c r="AQ12" s="91"/>
      <c r="AR12" s="3"/>
      <c r="AS12" s="91" t="s">
        <v>70</v>
      </c>
      <c r="AT12" s="91"/>
      <c r="AU12" s="3"/>
      <c r="AV12" s="4" t="s">
        <v>71</v>
      </c>
    </row>
    <row r="13" spans="1:49" ht="21.75" customHeight="1" x14ac:dyDescent="0.2">
      <c r="A13" s="5" t="s">
        <v>80</v>
      </c>
      <c r="C13" s="5" t="s">
        <v>81</v>
      </c>
      <c r="E13" s="5" t="s">
        <v>82</v>
      </c>
      <c r="G13" s="92" t="s">
        <v>83</v>
      </c>
      <c r="H13" s="92"/>
      <c r="I13" s="92"/>
      <c r="K13" s="98">
        <v>282167044</v>
      </c>
      <c r="L13" s="98"/>
      <c r="M13" s="98"/>
      <c r="O13" s="98">
        <v>2552</v>
      </c>
      <c r="P13" s="98"/>
      <c r="Q13" s="98"/>
      <c r="S13" s="92" t="s">
        <v>84</v>
      </c>
      <c r="T13" s="92"/>
      <c r="U13" s="92"/>
      <c r="V13" s="92"/>
      <c r="W13" s="92"/>
      <c r="Y13" s="92" t="s">
        <v>81</v>
      </c>
      <c r="Z13" s="92"/>
      <c r="AA13" s="92"/>
      <c r="AB13" s="92"/>
      <c r="AC13" s="92"/>
      <c r="AE13" s="92" t="s">
        <v>82</v>
      </c>
      <c r="AF13" s="92"/>
      <c r="AG13" s="92"/>
      <c r="AH13" s="92"/>
      <c r="AI13" s="92"/>
      <c r="AK13" s="92" t="s">
        <v>83</v>
      </c>
      <c r="AL13" s="92"/>
      <c r="AM13" s="92"/>
      <c r="AO13" s="98">
        <v>282167044</v>
      </c>
      <c r="AP13" s="98"/>
      <c r="AQ13" s="98"/>
      <c r="AS13" s="98">
        <v>2552</v>
      </c>
      <c r="AT13" s="98"/>
      <c r="AV13" s="5" t="s">
        <v>84</v>
      </c>
    </row>
    <row r="14" spans="1:49" ht="14.45" customHeight="1" x14ac:dyDescent="0.2">
      <c r="A14" s="89" t="s">
        <v>85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</row>
    <row r="15" spans="1:49" ht="14.45" customHeight="1" x14ac:dyDescent="0.2">
      <c r="C15" s="90" t="s">
        <v>7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O15" s="90" t="s">
        <v>9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49" ht="14.45" customHeight="1" x14ac:dyDescent="0.2">
      <c r="A16" s="2" t="s">
        <v>68</v>
      </c>
      <c r="C16" s="4" t="s">
        <v>77</v>
      </c>
      <c r="D16" s="3"/>
      <c r="E16" s="4" t="s">
        <v>79</v>
      </c>
      <c r="F16" s="3"/>
      <c r="G16" s="91" t="s">
        <v>70</v>
      </c>
      <c r="H16" s="91"/>
      <c r="I16" s="91"/>
      <c r="J16" s="3"/>
      <c r="K16" s="91" t="s">
        <v>71</v>
      </c>
      <c r="L16" s="91"/>
      <c r="M16" s="91"/>
      <c r="O16" s="91" t="s">
        <v>77</v>
      </c>
      <c r="P16" s="91"/>
      <c r="Q16" s="91"/>
      <c r="R16" s="91"/>
      <c r="S16" s="91"/>
      <c r="T16" s="3"/>
      <c r="U16" s="91" t="s">
        <v>79</v>
      </c>
      <c r="V16" s="91"/>
      <c r="W16" s="91"/>
      <c r="X16" s="91"/>
      <c r="Y16" s="91"/>
      <c r="Z16" s="3"/>
      <c r="AA16" s="91" t="s">
        <v>70</v>
      </c>
      <c r="AB16" s="91"/>
      <c r="AC16" s="91"/>
      <c r="AD16" s="91"/>
      <c r="AE16" s="91"/>
      <c r="AF16" s="3"/>
      <c r="AG16" s="91" t="s">
        <v>71</v>
      </c>
      <c r="AH16" s="91"/>
      <c r="AI16" s="91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</sheetData>
  <mergeCells count="54">
    <mergeCell ref="C15:M15"/>
    <mergeCell ref="O15:AI15"/>
    <mergeCell ref="G16:I16"/>
    <mergeCell ref="K16:M16"/>
    <mergeCell ref="O16:S16"/>
    <mergeCell ref="U16:Y16"/>
    <mergeCell ref="AA16:AE16"/>
    <mergeCell ref="AG16:AI16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9"/>
  <sheetViews>
    <sheetView rightToLeft="1" view="pageBreakPreview" zoomScaleNormal="100" zoomScaleSheetLayoutView="100" workbookViewId="0">
      <selection activeCell="AB1" sqref="AB1:AF1048576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5703125" bestFit="1" customWidth="1"/>
    <col min="8" max="8" width="1.28515625" customWidth="1"/>
    <col min="9" max="9" width="17.7109375" bestFit="1" customWidth="1"/>
    <col min="10" max="10" width="1.28515625" customWidth="1"/>
    <col min="11" max="11" width="10.42578125" bestFit="1" customWidth="1"/>
    <col min="12" max="12" width="1.28515625" customWidth="1"/>
    <col min="13" max="13" width="16.28515625" bestFit="1" customWidth="1"/>
    <col min="14" max="14" width="1.28515625" customWidth="1"/>
    <col min="15" max="15" width="6.140625" bestFit="1" customWidth="1"/>
    <col min="16" max="16" width="1.28515625" customWidth="1"/>
    <col min="17" max="17" width="10.5703125" bestFit="1" customWidth="1"/>
    <col min="18" max="18" width="1.28515625" customWidth="1"/>
    <col min="19" max="19" width="12" bestFit="1" customWidth="1"/>
    <col min="20" max="20" width="1.28515625" customWidth="1"/>
    <col min="21" max="21" width="23.7109375" bestFit="1" customWidth="1"/>
    <col min="22" max="22" width="1.28515625" customWidth="1"/>
    <col min="23" max="23" width="17.5703125" bestFit="1" customWidth="1"/>
    <col min="24" max="24" width="1.28515625" customWidth="1"/>
    <col min="25" max="25" width="19.42578125" bestFit="1" customWidth="1"/>
    <col min="26" max="26" width="1.28515625" customWidth="1"/>
    <col min="27" max="27" width="19.85546875" bestFit="1" customWidth="1"/>
  </cols>
  <sheetData>
    <row r="1" spans="1:27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</row>
    <row r="4" spans="1:27" ht="14.45" customHeight="1" x14ac:dyDescent="0.2"/>
    <row r="5" spans="1:27" ht="14.45" customHeight="1" x14ac:dyDescent="0.2">
      <c r="A5" s="1" t="s">
        <v>86</v>
      </c>
      <c r="B5" s="89" t="s">
        <v>87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1:27" ht="14.45" customHeight="1" x14ac:dyDescent="0.2">
      <c r="E6" s="90" t="s">
        <v>7</v>
      </c>
      <c r="F6" s="90"/>
      <c r="G6" s="90"/>
      <c r="H6" s="90"/>
      <c r="I6" s="90"/>
      <c r="K6" s="90" t="s">
        <v>8</v>
      </c>
      <c r="L6" s="90"/>
      <c r="M6" s="90"/>
      <c r="N6" s="90"/>
      <c r="O6" s="90"/>
      <c r="P6" s="90"/>
      <c r="Q6" s="90"/>
      <c r="S6" s="90" t="s">
        <v>9</v>
      </c>
      <c r="T6" s="90"/>
      <c r="U6" s="90"/>
      <c r="V6" s="90"/>
      <c r="W6" s="90"/>
      <c r="X6" s="90"/>
      <c r="Y6" s="90"/>
      <c r="Z6" s="90"/>
      <c r="AA6" s="90"/>
    </row>
    <row r="7" spans="1:27" ht="14.45" customHeight="1" x14ac:dyDescent="0.2">
      <c r="E7" s="3"/>
      <c r="F7" s="3"/>
      <c r="G7" s="3"/>
      <c r="H7" s="3"/>
      <c r="I7" s="3"/>
      <c r="K7" s="91" t="s">
        <v>88</v>
      </c>
      <c r="L7" s="91"/>
      <c r="M7" s="91"/>
      <c r="N7" s="3"/>
      <c r="O7" s="91" t="s">
        <v>89</v>
      </c>
      <c r="P7" s="91"/>
      <c r="Q7" s="9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90" t="s">
        <v>90</v>
      </c>
      <c r="B8" s="90"/>
      <c r="D8" s="90" t="s">
        <v>91</v>
      </c>
      <c r="E8" s="9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92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92" t="s">
        <v>93</v>
      </c>
      <c r="B9" s="92"/>
      <c r="D9" s="98">
        <v>713200</v>
      </c>
      <c r="E9" s="98"/>
      <c r="G9" s="6">
        <v>263699281200</v>
      </c>
      <c r="I9" s="6">
        <v>291765820800</v>
      </c>
      <c r="K9" s="6">
        <v>0</v>
      </c>
      <c r="M9" s="6">
        <v>0</v>
      </c>
      <c r="O9" s="6">
        <v>0</v>
      </c>
      <c r="Q9" s="6">
        <v>0</v>
      </c>
      <c r="S9" s="6">
        <v>713200</v>
      </c>
      <c r="U9" s="6">
        <v>450790</v>
      </c>
      <c r="W9" s="6">
        <v>263699281200</v>
      </c>
      <c r="Y9" s="6">
        <v>321503408000</v>
      </c>
      <c r="AA9" s="7">
        <v>0.77</v>
      </c>
    </row>
    <row r="10" spans="1:27" ht="21.75" customHeight="1" x14ac:dyDescent="0.2">
      <c r="A10" s="94" t="s">
        <v>94</v>
      </c>
      <c r="B10" s="94"/>
      <c r="D10" s="101">
        <v>1470</v>
      </c>
      <c r="E10" s="101"/>
      <c r="G10" s="9">
        <v>4655858970</v>
      </c>
      <c r="I10" s="9">
        <v>191121124480</v>
      </c>
      <c r="K10" s="9">
        <v>0</v>
      </c>
      <c r="M10" s="9">
        <v>0</v>
      </c>
      <c r="O10" s="9">
        <v>0</v>
      </c>
      <c r="Q10" s="9">
        <v>0</v>
      </c>
      <c r="S10" s="9">
        <v>1470</v>
      </c>
      <c r="U10" s="9">
        <v>135681006</v>
      </c>
      <c r="W10" s="9">
        <v>4655858970</v>
      </c>
      <c r="Y10" s="9">
        <v>199451058820</v>
      </c>
      <c r="AA10" s="10">
        <v>0.48</v>
      </c>
    </row>
    <row r="11" spans="1:27" ht="21.75" customHeight="1" x14ac:dyDescent="0.2">
      <c r="A11" s="94" t="s">
        <v>95</v>
      </c>
      <c r="B11" s="94"/>
      <c r="D11" s="101">
        <v>115000</v>
      </c>
      <c r="E11" s="101"/>
      <c r="G11" s="9">
        <v>29612310463</v>
      </c>
      <c r="I11" s="9">
        <v>34506701625</v>
      </c>
      <c r="K11" s="9">
        <v>0</v>
      </c>
      <c r="M11" s="9">
        <v>0</v>
      </c>
      <c r="O11" s="9">
        <v>0</v>
      </c>
      <c r="Q11" s="9">
        <v>0</v>
      </c>
      <c r="S11" s="9">
        <v>115000</v>
      </c>
      <c r="U11" s="9">
        <v>379450</v>
      </c>
      <c r="W11" s="9">
        <v>29612310463</v>
      </c>
      <c r="Y11" s="9">
        <v>43536385475</v>
      </c>
      <c r="AA11" s="10">
        <v>0.1</v>
      </c>
    </row>
    <row r="12" spans="1:27" ht="21.75" customHeight="1" x14ac:dyDescent="0.2">
      <c r="A12" s="94" t="s">
        <v>96</v>
      </c>
      <c r="B12" s="94"/>
      <c r="D12" s="101">
        <v>2500000</v>
      </c>
      <c r="E12" s="101"/>
      <c r="G12" s="9">
        <v>25029000000</v>
      </c>
      <c r="I12" s="9">
        <v>40656275000</v>
      </c>
      <c r="K12" s="9">
        <v>0</v>
      </c>
      <c r="M12" s="9">
        <v>0</v>
      </c>
      <c r="O12" s="9">
        <v>0</v>
      </c>
      <c r="Q12" s="9">
        <v>0</v>
      </c>
      <c r="S12" s="9">
        <v>2500000</v>
      </c>
      <c r="U12" s="9">
        <v>19599</v>
      </c>
      <c r="W12" s="9">
        <v>25029000000</v>
      </c>
      <c r="Y12" s="9">
        <v>48884805750</v>
      </c>
      <c r="AA12" s="10">
        <v>0.12</v>
      </c>
    </row>
    <row r="13" spans="1:27" ht="21.75" customHeight="1" x14ac:dyDescent="0.2">
      <c r="A13" s="94" t="s">
        <v>97</v>
      </c>
      <c r="B13" s="94"/>
      <c r="D13" s="101">
        <v>1075000</v>
      </c>
      <c r="E13" s="101"/>
      <c r="G13" s="9">
        <v>59967655859</v>
      </c>
      <c r="I13" s="9">
        <v>104806980520</v>
      </c>
      <c r="K13" s="9">
        <v>0</v>
      </c>
      <c r="M13" s="9">
        <v>0</v>
      </c>
      <c r="O13" s="9">
        <v>0</v>
      </c>
      <c r="Q13" s="9">
        <v>0</v>
      </c>
      <c r="S13" s="9">
        <v>1075000</v>
      </c>
      <c r="U13" s="9">
        <v>112601</v>
      </c>
      <c r="W13" s="9">
        <v>59967655859</v>
      </c>
      <c r="Y13" s="9">
        <v>120900819710</v>
      </c>
      <c r="AA13" s="10">
        <v>0.28999999999999998</v>
      </c>
    </row>
    <row r="14" spans="1:27" ht="21.75" customHeight="1" x14ac:dyDescent="0.2">
      <c r="A14" s="94" t="s">
        <v>98</v>
      </c>
      <c r="B14" s="94"/>
      <c r="D14" s="101">
        <v>1537000</v>
      </c>
      <c r="E14" s="101"/>
      <c r="G14" s="9">
        <v>40009954325</v>
      </c>
      <c r="I14" s="9">
        <v>68933091906.800003</v>
      </c>
      <c r="K14" s="9">
        <v>0</v>
      </c>
      <c r="M14" s="9">
        <v>0</v>
      </c>
      <c r="O14" s="9">
        <v>0</v>
      </c>
      <c r="Q14" s="9">
        <v>0</v>
      </c>
      <c r="S14" s="9">
        <v>1537000</v>
      </c>
      <c r="U14" s="9">
        <v>51844</v>
      </c>
      <c r="W14" s="9">
        <v>40009954325</v>
      </c>
      <c r="Y14" s="9">
        <v>79588606926.399994</v>
      </c>
      <c r="AA14" s="10">
        <v>0.19</v>
      </c>
    </row>
    <row r="15" spans="1:27" ht="21.75" customHeight="1" x14ac:dyDescent="0.2">
      <c r="A15" s="94" t="s">
        <v>99</v>
      </c>
      <c r="B15" s="94"/>
      <c r="D15" s="101">
        <v>14000000</v>
      </c>
      <c r="E15" s="101"/>
      <c r="G15" s="9">
        <v>150468345595</v>
      </c>
      <c r="I15" s="9">
        <v>177880287200</v>
      </c>
      <c r="K15" s="9">
        <v>0</v>
      </c>
      <c r="M15" s="9">
        <v>0</v>
      </c>
      <c r="O15" s="9">
        <v>0</v>
      </c>
      <c r="Q15" s="9">
        <v>0</v>
      </c>
      <c r="S15" s="9">
        <v>14000000</v>
      </c>
      <c r="U15" s="9">
        <v>14420</v>
      </c>
      <c r="W15" s="9">
        <v>150468345595</v>
      </c>
      <c r="Y15" s="9">
        <v>201637744000</v>
      </c>
      <c r="AA15" s="10">
        <v>0.48</v>
      </c>
    </row>
    <row r="16" spans="1:27" ht="21.75" customHeight="1" x14ac:dyDescent="0.2">
      <c r="A16" s="94" t="s">
        <v>100</v>
      </c>
      <c r="B16" s="94"/>
      <c r="D16" s="101">
        <v>19026</v>
      </c>
      <c r="E16" s="101"/>
      <c r="G16" s="9">
        <v>9993533562</v>
      </c>
      <c r="I16" s="9">
        <v>17930439921.240002</v>
      </c>
      <c r="K16" s="9">
        <v>0</v>
      </c>
      <c r="M16" s="9">
        <v>0</v>
      </c>
      <c r="O16" s="9">
        <v>0</v>
      </c>
      <c r="Q16" s="9">
        <v>0</v>
      </c>
      <c r="S16" s="9">
        <v>19026</v>
      </c>
      <c r="U16" s="9">
        <v>1093000</v>
      </c>
      <c r="W16" s="9">
        <v>9993533562</v>
      </c>
      <c r="Y16" s="9">
        <v>20770463498.400002</v>
      </c>
      <c r="AA16" s="10">
        <v>0.05</v>
      </c>
    </row>
    <row r="17" spans="1:27" ht="21.75" customHeight="1" x14ac:dyDescent="0.2">
      <c r="A17" s="94" t="s">
        <v>101</v>
      </c>
      <c r="B17" s="94"/>
      <c r="D17" s="101">
        <v>49480</v>
      </c>
      <c r="E17" s="101"/>
      <c r="G17" s="9">
        <v>9988688474</v>
      </c>
      <c r="I17" s="9">
        <v>17927331356</v>
      </c>
      <c r="K17" s="9">
        <v>0</v>
      </c>
      <c r="M17" s="9">
        <v>0</v>
      </c>
      <c r="O17" s="9">
        <v>0</v>
      </c>
      <c r="Q17" s="9">
        <v>0</v>
      </c>
      <c r="S17" s="9">
        <v>49480</v>
      </c>
      <c r="U17" s="9">
        <v>421299</v>
      </c>
      <c r="W17" s="9">
        <v>9988688474</v>
      </c>
      <c r="Y17" s="9">
        <v>20820859470.576</v>
      </c>
      <c r="AA17" s="10">
        <v>0.05</v>
      </c>
    </row>
    <row r="18" spans="1:27" ht="21.75" customHeight="1" x14ac:dyDescent="0.2">
      <c r="A18" s="96" t="s">
        <v>102</v>
      </c>
      <c r="B18" s="96"/>
      <c r="D18" s="103">
        <v>0</v>
      </c>
      <c r="E18" s="103"/>
      <c r="G18" s="13">
        <v>0</v>
      </c>
      <c r="I18" s="13">
        <v>0</v>
      </c>
      <c r="K18" s="9">
        <v>3626000</v>
      </c>
      <c r="M18" s="13">
        <v>70138909141</v>
      </c>
      <c r="O18" s="9">
        <v>0</v>
      </c>
      <c r="Q18" s="9">
        <v>0</v>
      </c>
      <c r="S18" s="9">
        <v>3626000</v>
      </c>
      <c r="U18" s="9">
        <v>20400</v>
      </c>
      <c r="W18" s="13">
        <v>70138909141</v>
      </c>
      <c r="Y18" s="13">
        <v>73800268080</v>
      </c>
      <c r="AA18" s="14">
        <v>0.18</v>
      </c>
    </row>
    <row r="19" spans="1:27" ht="21.75" customHeight="1" x14ac:dyDescent="0.2">
      <c r="A19" s="97" t="s">
        <v>66</v>
      </c>
      <c r="B19" s="97"/>
      <c r="D19" s="102">
        <v>20010176</v>
      </c>
      <c r="E19" s="102"/>
      <c r="G19" s="16">
        <v>593424628448</v>
      </c>
      <c r="I19" s="16">
        <v>945528052809.04004</v>
      </c>
      <c r="K19" s="9"/>
      <c r="M19" s="16">
        <v>70138909141</v>
      </c>
      <c r="O19" s="9"/>
      <c r="Q19" s="9">
        <v>0</v>
      </c>
      <c r="S19" s="9"/>
      <c r="U19" s="9"/>
      <c r="W19" s="16">
        <v>663563537589</v>
      </c>
      <c r="Y19" s="20">
        <v>1130894419730.3799</v>
      </c>
      <c r="AA19" s="17">
        <v>2.71</v>
      </c>
    </row>
  </sheetData>
  <mergeCells count="33">
    <mergeCell ref="A19:B19"/>
    <mergeCell ref="D19:E19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8"/>
  <sheetViews>
    <sheetView rightToLeft="1" view="pageBreakPreview" topLeftCell="B1" zoomScale="80" zoomScaleNormal="100" zoomScaleSheetLayoutView="80" workbookViewId="0">
      <selection activeCell="AM1" sqref="AM1:AO1048576"/>
    </sheetView>
  </sheetViews>
  <sheetFormatPr defaultRowHeight="12.75" x14ac:dyDescent="0.2"/>
  <cols>
    <col min="1" max="1" width="6.42578125" bestFit="1" customWidth="1"/>
    <col min="2" max="2" width="25.85546875" customWidth="1"/>
    <col min="3" max="3" width="1.28515625" customWidth="1"/>
    <col min="4" max="4" width="10.85546875" customWidth="1"/>
    <col min="5" max="5" width="1.28515625" customWidth="1"/>
    <col min="6" max="6" width="14.140625" customWidth="1"/>
    <col min="7" max="7" width="1.28515625" customWidth="1"/>
    <col min="8" max="8" width="13.28515625" customWidth="1"/>
    <col min="9" max="9" width="1.28515625" customWidth="1"/>
    <col min="10" max="10" width="12.28515625" customWidth="1"/>
    <col min="11" max="11" width="1.28515625" customWidth="1"/>
    <col min="12" max="12" width="9.140625" customWidth="1"/>
    <col min="13" max="13" width="1.28515625" customWidth="1"/>
    <col min="14" max="14" width="9.140625" customWidth="1"/>
    <col min="15" max="15" width="1.28515625" customWidth="1"/>
    <col min="16" max="16" width="11.85546875" bestFit="1" customWidth="1"/>
    <col min="17" max="17" width="1.28515625" customWidth="1"/>
    <col min="18" max="18" width="20.42578125" bestFit="1" customWidth="1"/>
    <col min="19" max="19" width="1.28515625" customWidth="1"/>
    <col min="20" max="20" width="20.42578125" bestFit="1" customWidth="1"/>
    <col min="21" max="21" width="1.28515625" customWidth="1"/>
    <col min="22" max="22" width="9.140625" bestFit="1" customWidth="1"/>
    <col min="23" max="23" width="1.28515625" customWidth="1"/>
    <col min="24" max="24" width="16" customWidth="1"/>
    <col min="25" max="25" width="1.28515625" customWidth="1"/>
    <col min="26" max="26" width="9.140625" bestFit="1" customWidth="1"/>
    <col min="27" max="27" width="1.28515625" customWidth="1"/>
    <col min="28" max="28" width="17.7109375" bestFit="1" customWidth="1"/>
    <col min="29" max="29" width="1.28515625" customWidth="1"/>
    <col min="30" max="30" width="12" bestFit="1" customWidth="1"/>
    <col min="31" max="31" width="1.28515625" customWidth="1"/>
    <col min="32" max="32" width="14.28515625" customWidth="1"/>
    <col min="33" max="33" width="1.28515625" customWidth="1"/>
    <col min="34" max="34" width="20.5703125" bestFit="1" customWidth="1"/>
    <col min="35" max="35" width="1.28515625" customWidth="1"/>
    <col min="36" max="36" width="19.140625" customWidth="1"/>
    <col min="37" max="37" width="1.28515625" customWidth="1"/>
    <col min="38" max="38" width="13" customWidth="1"/>
  </cols>
  <sheetData>
    <row r="1" spans="1:38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38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38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38" ht="14.45" customHeight="1" x14ac:dyDescent="0.2"/>
    <row r="5" spans="1:38" ht="14.45" customHeight="1" x14ac:dyDescent="0.2">
      <c r="A5" s="1" t="s">
        <v>103</v>
      </c>
      <c r="B5" s="89" t="s">
        <v>104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4.45" customHeight="1" x14ac:dyDescent="0.2">
      <c r="A6" s="90" t="s">
        <v>105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 t="s">
        <v>7</v>
      </c>
      <c r="Q6" s="90"/>
      <c r="R6" s="90"/>
      <c r="S6" s="90"/>
      <c r="T6" s="90"/>
      <c r="V6" s="90" t="s">
        <v>8</v>
      </c>
      <c r="W6" s="90"/>
      <c r="X6" s="90"/>
      <c r="Y6" s="90"/>
      <c r="Z6" s="90"/>
      <c r="AA6" s="90"/>
      <c r="AB6" s="90"/>
      <c r="AD6" s="90" t="s">
        <v>9</v>
      </c>
      <c r="AE6" s="90"/>
      <c r="AF6" s="90"/>
      <c r="AG6" s="90"/>
      <c r="AH6" s="90"/>
      <c r="AI6" s="90"/>
      <c r="AJ6" s="90"/>
      <c r="AK6" s="90"/>
      <c r="AL6" s="9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1" t="s">
        <v>10</v>
      </c>
      <c r="W7" s="91"/>
      <c r="X7" s="91"/>
      <c r="Y7" s="3"/>
      <c r="Z7" s="91" t="s">
        <v>11</v>
      </c>
      <c r="AA7" s="91"/>
      <c r="AB7" s="91"/>
      <c r="AD7" s="3"/>
      <c r="AE7" s="3"/>
      <c r="AF7" s="3"/>
      <c r="AG7" s="3"/>
      <c r="AH7" s="3"/>
      <c r="AI7" s="3"/>
      <c r="AJ7" s="3"/>
      <c r="AK7" s="3"/>
      <c r="AL7" s="3"/>
    </row>
    <row r="8" spans="1:38" s="21" customFormat="1" ht="42" customHeight="1" x14ac:dyDescent="0.2">
      <c r="A8" s="104" t="s">
        <v>106</v>
      </c>
      <c r="B8" s="104"/>
      <c r="D8" s="18" t="s">
        <v>107</v>
      </c>
      <c r="E8" s="23"/>
      <c r="F8" s="18" t="s">
        <v>108</v>
      </c>
      <c r="H8" s="18" t="s">
        <v>109</v>
      </c>
      <c r="J8" s="18" t="s">
        <v>110</v>
      </c>
      <c r="L8" s="18" t="s">
        <v>111</v>
      </c>
      <c r="N8" s="18" t="s">
        <v>72</v>
      </c>
      <c r="P8" s="18" t="s">
        <v>13</v>
      </c>
      <c r="R8" s="18" t="s">
        <v>14</v>
      </c>
      <c r="T8" s="18" t="s">
        <v>15</v>
      </c>
      <c r="V8" s="19" t="s">
        <v>13</v>
      </c>
      <c r="W8" s="22"/>
      <c r="X8" s="19" t="s">
        <v>14</v>
      </c>
      <c r="Z8" s="19" t="s">
        <v>13</v>
      </c>
      <c r="AA8" s="22"/>
      <c r="AB8" s="19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38" ht="21.75" customHeight="1" x14ac:dyDescent="0.2">
      <c r="A9" s="105" t="s">
        <v>112</v>
      </c>
      <c r="B9" s="105"/>
      <c r="C9" s="25"/>
      <c r="D9" s="24" t="s">
        <v>113</v>
      </c>
      <c r="E9" s="25"/>
      <c r="F9" s="24" t="s">
        <v>113</v>
      </c>
      <c r="G9" s="25"/>
      <c r="H9" s="24" t="s">
        <v>114</v>
      </c>
      <c r="I9" s="25"/>
      <c r="J9" s="24" t="s">
        <v>115</v>
      </c>
      <c r="K9" s="25"/>
      <c r="L9" s="32">
        <v>19</v>
      </c>
      <c r="M9" s="25"/>
      <c r="N9" s="32">
        <v>37</v>
      </c>
      <c r="O9" s="25"/>
      <c r="P9" s="28">
        <v>6275000</v>
      </c>
      <c r="Q9" s="25"/>
      <c r="R9" s="28">
        <v>6275220655005</v>
      </c>
      <c r="S9" s="25"/>
      <c r="T9" s="28">
        <v>5644429171875</v>
      </c>
      <c r="U9" s="25"/>
      <c r="V9" s="28">
        <v>0</v>
      </c>
      <c r="W9" s="25"/>
      <c r="X9" s="28">
        <v>0</v>
      </c>
      <c r="Y9" s="25"/>
      <c r="Z9" s="28">
        <v>0</v>
      </c>
      <c r="AA9" s="25"/>
      <c r="AB9" s="28">
        <v>0</v>
      </c>
      <c r="AC9" s="25"/>
      <c r="AD9" s="28">
        <v>6275000</v>
      </c>
      <c r="AE9" s="25"/>
      <c r="AF9" s="28">
        <v>900000</v>
      </c>
      <c r="AG9" s="25"/>
      <c r="AH9" s="28">
        <v>6275220655005</v>
      </c>
      <c r="AI9" s="25"/>
      <c r="AJ9" s="28">
        <v>5644429171875</v>
      </c>
      <c r="AK9" s="25"/>
      <c r="AL9" s="32">
        <v>13.57</v>
      </c>
    </row>
    <row r="10" spans="1:38" ht="21.75" customHeight="1" x14ac:dyDescent="0.2">
      <c r="A10" s="106" t="s">
        <v>116</v>
      </c>
      <c r="B10" s="106"/>
      <c r="C10" s="25"/>
      <c r="D10" s="26" t="s">
        <v>113</v>
      </c>
      <c r="E10" s="25"/>
      <c r="F10" s="26" t="s">
        <v>113</v>
      </c>
      <c r="G10" s="25"/>
      <c r="H10" s="26" t="s">
        <v>117</v>
      </c>
      <c r="I10" s="25"/>
      <c r="J10" s="26" t="s">
        <v>118</v>
      </c>
      <c r="K10" s="25"/>
      <c r="L10" s="33">
        <v>0</v>
      </c>
      <c r="M10" s="25"/>
      <c r="N10" s="33">
        <v>0</v>
      </c>
      <c r="O10" s="25"/>
      <c r="P10" s="29">
        <v>953192</v>
      </c>
      <c r="Q10" s="25"/>
      <c r="R10" s="29">
        <v>543730268066</v>
      </c>
      <c r="S10" s="25"/>
      <c r="T10" s="29">
        <v>685925065332</v>
      </c>
      <c r="U10" s="25"/>
      <c r="V10" s="29">
        <v>0</v>
      </c>
      <c r="W10" s="25"/>
      <c r="X10" s="29">
        <v>0</v>
      </c>
      <c r="Y10" s="25"/>
      <c r="Z10" s="29">
        <v>0</v>
      </c>
      <c r="AA10" s="25"/>
      <c r="AB10" s="29">
        <v>0</v>
      </c>
      <c r="AC10" s="25"/>
      <c r="AD10" s="29">
        <v>953192</v>
      </c>
      <c r="AE10" s="25"/>
      <c r="AF10" s="29">
        <v>746800</v>
      </c>
      <c r="AG10" s="25"/>
      <c r="AH10" s="29">
        <v>543730268066</v>
      </c>
      <c r="AI10" s="25"/>
      <c r="AJ10" s="29">
        <v>711456720541</v>
      </c>
      <c r="AK10" s="25"/>
      <c r="AL10" s="33">
        <v>1.71</v>
      </c>
    </row>
    <row r="11" spans="1:38" ht="22.5" customHeight="1" x14ac:dyDescent="0.2">
      <c r="A11" s="106" t="s">
        <v>119</v>
      </c>
      <c r="B11" s="106"/>
      <c r="C11" s="25"/>
      <c r="D11" s="26" t="s">
        <v>113</v>
      </c>
      <c r="E11" s="25"/>
      <c r="F11" s="26" t="s">
        <v>113</v>
      </c>
      <c r="G11" s="25"/>
      <c r="H11" s="26" t="s">
        <v>120</v>
      </c>
      <c r="I11" s="25"/>
      <c r="J11" s="26" t="s">
        <v>121</v>
      </c>
      <c r="K11" s="25"/>
      <c r="L11" s="33">
        <v>0</v>
      </c>
      <c r="M11" s="25"/>
      <c r="N11" s="33">
        <v>0</v>
      </c>
      <c r="O11" s="25"/>
      <c r="P11" s="29">
        <v>170800</v>
      </c>
      <c r="Q11" s="25"/>
      <c r="R11" s="29">
        <v>99092274708</v>
      </c>
      <c r="S11" s="25"/>
      <c r="T11" s="29">
        <v>168641571257</v>
      </c>
      <c r="U11" s="25"/>
      <c r="V11" s="29">
        <v>0</v>
      </c>
      <c r="W11" s="25"/>
      <c r="X11" s="29">
        <v>0</v>
      </c>
      <c r="Y11" s="25"/>
      <c r="Z11" s="29">
        <v>170800</v>
      </c>
      <c r="AA11" s="25"/>
      <c r="AB11" s="29">
        <v>170800000000</v>
      </c>
      <c r="AC11" s="25"/>
      <c r="AD11" s="29">
        <v>0</v>
      </c>
      <c r="AE11" s="25"/>
      <c r="AF11" s="29">
        <v>0</v>
      </c>
      <c r="AG11" s="25"/>
      <c r="AH11" s="29">
        <v>0</v>
      </c>
      <c r="AI11" s="25"/>
      <c r="AJ11" s="29">
        <v>0</v>
      </c>
      <c r="AK11" s="25"/>
      <c r="AL11" s="33">
        <v>0</v>
      </c>
    </row>
    <row r="12" spans="1:38" ht="21.75" customHeight="1" x14ac:dyDescent="0.2">
      <c r="A12" s="106" t="s">
        <v>122</v>
      </c>
      <c r="B12" s="106"/>
      <c r="C12" s="25"/>
      <c r="D12" s="26" t="s">
        <v>113</v>
      </c>
      <c r="E12" s="25"/>
      <c r="F12" s="26" t="s">
        <v>113</v>
      </c>
      <c r="G12" s="25"/>
      <c r="H12" s="26" t="s">
        <v>123</v>
      </c>
      <c r="I12" s="25"/>
      <c r="J12" s="26" t="s">
        <v>124</v>
      </c>
      <c r="K12" s="25"/>
      <c r="L12" s="33">
        <v>19</v>
      </c>
      <c r="M12" s="25"/>
      <c r="N12" s="33">
        <v>37</v>
      </c>
      <c r="O12" s="25"/>
      <c r="P12" s="29">
        <v>1380000</v>
      </c>
      <c r="Q12" s="25"/>
      <c r="R12" s="29">
        <v>1380054654984</v>
      </c>
      <c r="S12" s="25"/>
      <c r="T12" s="29">
        <v>1241324662500</v>
      </c>
      <c r="U12" s="25"/>
      <c r="V12" s="29">
        <v>0</v>
      </c>
      <c r="W12" s="25"/>
      <c r="X12" s="29">
        <v>0</v>
      </c>
      <c r="Y12" s="25"/>
      <c r="Z12" s="29">
        <v>0</v>
      </c>
      <c r="AA12" s="25"/>
      <c r="AB12" s="29">
        <v>0</v>
      </c>
      <c r="AC12" s="25"/>
      <c r="AD12" s="29">
        <v>1380000</v>
      </c>
      <c r="AE12" s="25"/>
      <c r="AF12" s="29">
        <v>900000</v>
      </c>
      <c r="AG12" s="25"/>
      <c r="AH12" s="29">
        <v>1380054654984</v>
      </c>
      <c r="AI12" s="25"/>
      <c r="AJ12" s="29">
        <v>1241324662500</v>
      </c>
      <c r="AK12" s="25"/>
      <c r="AL12" s="33">
        <v>2.98</v>
      </c>
    </row>
    <row r="13" spans="1:38" ht="21.75" customHeight="1" x14ac:dyDescent="0.2">
      <c r="A13" s="106" t="s">
        <v>125</v>
      </c>
      <c r="B13" s="106"/>
      <c r="C13" s="25"/>
      <c r="D13" s="26" t="s">
        <v>113</v>
      </c>
      <c r="E13" s="25"/>
      <c r="F13" s="26" t="s">
        <v>113</v>
      </c>
      <c r="G13" s="25"/>
      <c r="H13" s="26" t="s">
        <v>126</v>
      </c>
      <c r="I13" s="25"/>
      <c r="J13" s="26" t="s">
        <v>127</v>
      </c>
      <c r="K13" s="25"/>
      <c r="L13" s="33">
        <v>23</v>
      </c>
      <c r="M13" s="25"/>
      <c r="N13" s="33">
        <v>38</v>
      </c>
      <c r="O13" s="25"/>
      <c r="P13" s="29">
        <v>1300000</v>
      </c>
      <c r="Q13" s="25"/>
      <c r="R13" s="29">
        <v>1300000000000</v>
      </c>
      <c r="S13" s="25"/>
      <c r="T13" s="29">
        <v>1299293125000</v>
      </c>
      <c r="U13" s="25"/>
      <c r="V13" s="29">
        <v>0</v>
      </c>
      <c r="W13" s="25"/>
      <c r="X13" s="29">
        <v>0</v>
      </c>
      <c r="Y13" s="25"/>
      <c r="Z13" s="29">
        <v>0</v>
      </c>
      <c r="AA13" s="25"/>
      <c r="AB13" s="29">
        <v>0</v>
      </c>
      <c r="AC13" s="25"/>
      <c r="AD13" s="29">
        <v>1300000</v>
      </c>
      <c r="AE13" s="25"/>
      <c r="AF13" s="29">
        <v>1000000</v>
      </c>
      <c r="AG13" s="25"/>
      <c r="AH13" s="29">
        <v>1300000000000</v>
      </c>
      <c r="AI13" s="25"/>
      <c r="AJ13" s="29">
        <v>1299293125000</v>
      </c>
      <c r="AK13" s="25"/>
      <c r="AL13" s="33">
        <v>3.12</v>
      </c>
    </row>
    <row r="14" spans="1:38" ht="21.75" customHeight="1" x14ac:dyDescent="0.2">
      <c r="A14" s="106" t="s">
        <v>128</v>
      </c>
      <c r="B14" s="106"/>
      <c r="C14" s="25"/>
      <c r="D14" s="26" t="s">
        <v>113</v>
      </c>
      <c r="E14" s="25"/>
      <c r="F14" s="26" t="s">
        <v>113</v>
      </c>
      <c r="G14" s="25"/>
      <c r="H14" s="26" t="s">
        <v>129</v>
      </c>
      <c r="I14" s="25"/>
      <c r="J14" s="26" t="s">
        <v>130</v>
      </c>
      <c r="K14" s="25"/>
      <c r="L14" s="33">
        <v>23</v>
      </c>
      <c r="M14" s="25"/>
      <c r="N14" s="33">
        <v>37</v>
      </c>
      <c r="O14" s="25"/>
      <c r="P14" s="29">
        <v>2120000</v>
      </c>
      <c r="Q14" s="25"/>
      <c r="R14" s="29">
        <v>2120000000000</v>
      </c>
      <c r="S14" s="25"/>
      <c r="T14" s="29">
        <v>2049128700086</v>
      </c>
      <c r="U14" s="25"/>
      <c r="V14" s="29">
        <v>0</v>
      </c>
      <c r="W14" s="25"/>
      <c r="X14" s="29">
        <v>0</v>
      </c>
      <c r="Y14" s="25"/>
      <c r="Z14" s="29">
        <v>0</v>
      </c>
      <c r="AA14" s="25"/>
      <c r="AB14" s="29">
        <v>0</v>
      </c>
      <c r="AC14" s="25"/>
      <c r="AD14" s="29">
        <v>2120000</v>
      </c>
      <c r="AE14" s="25"/>
      <c r="AF14" s="29">
        <v>912864</v>
      </c>
      <c r="AG14" s="25"/>
      <c r="AH14" s="29">
        <v>2120000000000</v>
      </c>
      <c r="AI14" s="25"/>
      <c r="AJ14" s="29">
        <v>1934219376024</v>
      </c>
      <c r="AK14" s="25"/>
      <c r="AL14" s="33">
        <v>4.6500000000000004</v>
      </c>
    </row>
    <row r="15" spans="1:38" ht="21.75" customHeight="1" x14ac:dyDescent="0.2">
      <c r="A15" s="106" t="s">
        <v>131</v>
      </c>
      <c r="B15" s="106"/>
      <c r="C15" s="25"/>
      <c r="D15" s="26" t="s">
        <v>113</v>
      </c>
      <c r="E15" s="25"/>
      <c r="F15" s="26" t="s">
        <v>113</v>
      </c>
      <c r="G15" s="25"/>
      <c r="H15" s="26" t="s">
        <v>132</v>
      </c>
      <c r="I15" s="25"/>
      <c r="J15" s="26" t="s">
        <v>133</v>
      </c>
      <c r="K15" s="25"/>
      <c r="L15" s="33">
        <v>23</v>
      </c>
      <c r="M15" s="25"/>
      <c r="N15" s="33">
        <v>23</v>
      </c>
      <c r="O15" s="25"/>
      <c r="P15" s="29">
        <v>1000000</v>
      </c>
      <c r="Q15" s="25"/>
      <c r="R15" s="29">
        <v>922520000000</v>
      </c>
      <c r="S15" s="25"/>
      <c r="T15" s="29">
        <v>945265732125</v>
      </c>
      <c r="U15" s="25"/>
      <c r="V15" s="29">
        <v>0</v>
      </c>
      <c r="W15" s="25"/>
      <c r="X15" s="29">
        <v>0</v>
      </c>
      <c r="Y15" s="25"/>
      <c r="Z15" s="29">
        <v>0</v>
      </c>
      <c r="AA15" s="25"/>
      <c r="AB15" s="29">
        <v>0</v>
      </c>
      <c r="AC15" s="25"/>
      <c r="AD15" s="29">
        <v>1000000</v>
      </c>
      <c r="AE15" s="25"/>
      <c r="AF15" s="29">
        <v>950000</v>
      </c>
      <c r="AG15" s="25"/>
      <c r="AH15" s="29">
        <v>922520000000</v>
      </c>
      <c r="AI15" s="25"/>
      <c r="AJ15" s="29">
        <v>949483437500</v>
      </c>
      <c r="AK15" s="25"/>
      <c r="AL15" s="33">
        <v>2.2799999999999998</v>
      </c>
    </row>
    <row r="16" spans="1:38" ht="21.75" customHeight="1" x14ac:dyDescent="0.2">
      <c r="A16" s="106" t="s">
        <v>134</v>
      </c>
      <c r="B16" s="106"/>
      <c r="C16" s="25"/>
      <c r="D16" s="26" t="s">
        <v>113</v>
      </c>
      <c r="E16" s="25"/>
      <c r="F16" s="26" t="s">
        <v>113</v>
      </c>
      <c r="G16" s="25"/>
      <c r="H16" s="26" t="s">
        <v>135</v>
      </c>
      <c r="I16" s="25"/>
      <c r="J16" s="26" t="s">
        <v>136</v>
      </c>
      <c r="K16" s="25"/>
      <c r="L16" s="33">
        <v>20.5</v>
      </c>
      <c r="M16" s="25"/>
      <c r="N16" s="33">
        <v>20.5</v>
      </c>
      <c r="O16" s="25"/>
      <c r="P16" s="29">
        <v>650000</v>
      </c>
      <c r="Q16" s="25"/>
      <c r="R16" s="29">
        <v>502580500000</v>
      </c>
      <c r="S16" s="25"/>
      <c r="T16" s="29">
        <v>517118663750</v>
      </c>
      <c r="U16" s="25"/>
      <c r="V16" s="29">
        <v>0</v>
      </c>
      <c r="W16" s="25"/>
      <c r="X16" s="29">
        <v>0</v>
      </c>
      <c r="Y16" s="25"/>
      <c r="Z16" s="29">
        <v>0</v>
      </c>
      <c r="AA16" s="25"/>
      <c r="AB16" s="29">
        <v>0</v>
      </c>
      <c r="AC16" s="25"/>
      <c r="AD16" s="29">
        <v>650000</v>
      </c>
      <c r="AE16" s="25"/>
      <c r="AF16" s="29">
        <v>796000</v>
      </c>
      <c r="AG16" s="25"/>
      <c r="AH16" s="29">
        <v>502580500000</v>
      </c>
      <c r="AI16" s="25"/>
      <c r="AJ16" s="29">
        <v>517118663750</v>
      </c>
      <c r="AK16" s="25"/>
      <c r="AL16" s="33">
        <v>1.24</v>
      </c>
    </row>
    <row r="17" spans="1:38" ht="21.75" customHeight="1" x14ac:dyDescent="0.2">
      <c r="A17" s="106" t="s">
        <v>137</v>
      </c>
      <c r="B17" s="106"/>
      <c r="C17" s="25"/>
      <c r="D17" s="26" t="s">
        <v>113</v>
      </c>
      <c r="E17" s="25"/>
      <c r="F17" s="26" t="s">
        <v>113</v>
      </c>
      <c r="G17" s="25"/>
      <c r="H17" s="26" t="s">
        <v>138</v>
      </c>
      <c r="I17" s="25"/>
      <c r="J17" s="26" t="s">
        <v>139</v>
      </c>
      <c r="K17" s="25"/>
      <c r="L17" s="33">
        <v>20.5</v>
      </c>
      <c r="M17" s="25"/>
      <c r="N17" s="33">
        <v>20.5</v>
      </c>
      <c r="O17" s="25"/>
      <c r="P17" s="29">
        <v>245000</v>
      </c>
      <c r="Q17" s="25"/>
      <c r="R17" s="29">
        <v>220641378890</v>
      </c>
      <c r="S17" s="25"/>
      <c r="T17" s="29">
        <v>232623442187</v>
      </c>
      <c r="U17" s="25"/>
      <c r="V17" s="29">
        <v>0</v>
      </c>
      <c r="W17" s="25"/>
      <c r="X17" s="29">
        <v>0</v>
      </c>
      <c r="Y17" s="25"/>
      <c r="Z17" s="29">
        <v>0</v>
      </c>
      <c r="AA17" s="25"/>
      <c r="AB17" s="29">
        <v>0</v>
      </c>
      <c r="AC17" s="25"/>
      <c r="AD17" s="29">
        <v>245000</v>
      </c>
      <c r="AE17" s="25"/>
      <c r="AF17" s="29">
        <v>935000</v>
      </c>
      <c r="AG17" s="25"/>
      <c r="AH17" s="29">
        <v>220641378890</v>
      </c>
      <c r="AI17" s="25"/>
      <c r="AJ17" s="29">
        <v>228950440468</v>
      </c>
      <c r="AK17" s="25"/>
      <c r="AL17" s="33">
        <v>0.55000000000000004</v>
      </c>
    </row>
    <row r="18" spans="1:38" ht="21.75" customHeight="1" x14ac:dyDescent="0.2">
      <c r="A18" s="106" t="s">
        <v>140</v>
      </c>
      <c r="B18" s="106"/>
      <c r="C18" s="25"/>
      <c r="D18" s="26" t="s">
        <v>113</v>
      </c>
      <c r="E18" s="25"/>
      <c r="F18" s="26" t="s">
        <v>113</v>
      </c>
      <c r="G18" s="25"/>
      <c r="H18" s="26" t="s">
        <v>141</v>
      </c>
      <c r="I18" s="25"/>
      <c r="J18" s="26" t="s">
        <v>142</v>
      </c>
      <c r="K18" s="25"/>
      <c r="L18" s="33">
        <v>23</v>
      </c>
      <c r="M18" s="25"/>
      <c r="N18" s="33">
        <v>23</v>
      </c>
      <c r="O18" s="25"/>
      <c r="P18" s="29">
        <v>714000</v>
      </c>
      <c r="Q18" s="25"/>
      <c r="R18" s="29">
        <v>651326294309</v>
      </c>
      <c r="S18" s="25"/>
      <c r="T18" s="29">
        <v>665899680059</v>
      </c>
      <c r="U18" s="25"/>
      <c r="V18" s="29">
        <v>0</v>
      </c>
      <c r="W18" s="25"/>
      <c r="X18" s="29">
        <v>0</v>
      </c>
      <c r="Y18" s="25"/>
      <c r="Z18" s="29">
        <v>0</v>
      </c>
      <c r="AA18" s="25"/>
      <c r="AB18" s="29">
        <v>0</v>
      </c>
      <c r="AC18" s="25"/>
      <c r="AD18" s="29">
        <v>714000</v>
      </c>
      <c r="AE18" s="25"/>
      <c r="AF18" s="29">
        <v>933140</v>
      </c>
      <c r="AG18" s="25"/>
      <c r="AH18" s="29">
        <v>651326294309</v>
      </c>
      <c r="AI18" s="25"/>
      <c r="AJ18" s="29">
        <v>665899680059</v>
      </c>
      <c r="AK18" s="25"/>
      <c r="AL18" s="33">
        <v>1.6</v>
      </c>
    </row>
    <row r="19" spans="1:38" ht="21.75" customHeight="1" x14ac:dyDescent="0.2">
      <c r="A19" s="106" t="s">
        <v>143</v>
      </c>
      <c r="B19" s="106"/>
      <c r="C19" s="25"/>
      <c r="D19" s="26" t="s">
        <v>113</v>
      </c>
      <c r="E19" s="25"/>
      <c r="F19" s="26" t="s">
        <v>113</v>
      </c>
      <c r="G19" s="25"/>
      <c r="H19" s="26" t="s">
        <v>144</v>
      </c>
      <c r="I19" s="25"/>
      <c r="J19" s="26" t="s">
        <v>145</v>
      </c>
      <c r="K19" s="25"/>
      <c r="L19" s="33">
        <v>23</v>
      </c>
      <c r="M19" s="25"/>
      <c r="N19" s="33">
        <v>23</v>
      </c>
      <c r="O19" s="25"/>
      <c r="P19" s="29">
        <v>215000</v>
      </c>
      <c r="Q19" s="25"/>
      <c r="R19" s="29">
        <v>205193282340</v>
      </c>
      <c r="S19" s="25"/>
      <c r="T19" s="29">
        <v>212841704359</v>
      </c>
      <c r="U19" s="25"/>
      <c r="V19" s="29">
        <v>0</v>
      </c>
      <c r="W19" s="25"/>
      <c r="X19" s="29">
        <v>0</v>
      </c>
      <c r="Y19" s="25"/>
      <c r="Z19" s="29">
        <v>215000</v>
      </c>
      <c r="AA19" s="25"/>
      <c r="AB19" s="29">
        <v>215000000000</v>
      </c>
      <c r="AC19" s="25"/>
      <c r="AD19" s="29">
        <v>0</v>
      </c>
      <c r="AE19" s="25"/>
      <c r="AF19" s="29">
        <v>0</v>
      </c>
      <c r="AG19" s="25"/>
      <c r="AH19" s="29">
        <v>0</v>
      </c>
      <c r="AI19" s="25"/>
      <c r="AJ19" s="29">
        <v>0</v>
      </c>
      <c r="AK19" s="25"/>
      <c r="AL19" s="33">
        <v>0</v>
      </c>
    </row>
    <row r="20" spans="1:38" ht="21.75" customHeight="1" x14ac:dyDescent="0.2">
      <c r="A20" s="106" t="s">
        <v>146</v>
      </c>
      <c r="B20" s="106"/>
      <c r="C20" s="25"/>
      <c r="D20" s="26" t="s">
        <v>113</v>
      </c>
      <c r="E20" s="25"/>
      <c r="F20" s="26" t="s">
        <v>113</v>
      </c>
      <c r="G20" s="25"/>
      <c r="H20" s="26" t="s">
        <v>144</v>
      </c>
      <c r="I20" s="25"/>
      <c r="J20" s="26" t="s">
        <v>147</v>
      </c>
      <c r="K20" s="25"/>
      <c r="L20" s="33">
        <v>23</v>
      </c>
      <c r="M20" s="25"/>
      <c r="N20" s="33">
        <v>23</v>
      </c>
      <c r="O20" s="25"/>
      <c r="P20" s="29">
        <v>790000</v>
      </c>
      <c r="Q20" s="25"/>
      <c r="R20" s="29">
        <v>701579500000</v>
      </c>
      <c r="S20" s="25"/>
      <c r="T20" s="29">
        <v>754000289290</v>
      </c>
      <c r="U20" s="25"/>
      <c r="V20" s="29">
        <v>0</v>
      </c>
      <c r="W20" s="25"/>
      <c r="X20" s="29">
        <v>0</v>
      </c>
      <c r="Y20" s="25"/>
      <c r="Z20" s="29">
        <v>0</v>
      </c>
      <c r="AA20" s="25"/>
      <c r="AB20" s="29">
        <v>0</v>
      </c>
      <c r="AC20" s="25"/>
      <c r="AD20" s="29">
        <v>790000</v>
      </c>
      <c r="AE20" s="25"/>
      <c r="AF20" s="29">
        <v>908420</v>
      </c>
      <c r="AG20" s="25"/>
      <c r="AH20" s="29">
        <v>701579500000</v>
      </c>
      <c r="AI20" s="25"/>
      <c r="AJ20" s="29">
        <v>717261576833</v>
      </c>
      <c r="AK20" s="25"/>
      <c r="AL20" s="33">
        <v>1.72</v>
      </c>
    </row>
    <row r="21" spans="1:38" ht="21.75" customHeight="1" x14ac:dyDescent="0.2">
      <c r="A21" s="106" t="s">
        <v>148</v>
      </c>
      <c r="B21" s="106"/>
      <c r="C21" s="25"/>
      <c r="D21" s="26" t="s">
        <v>113</v>
      </c>
      <c r="E21" s="25"/>
      <c r="F21" s="26" t="s">
        <v>113</v>
      </c>
      <c r="G21" s="25"/>
      <c r="H21" s="26" t="s">
        <v>149</v>
      </c>
      <c r="I21" s="25"/>
      <c r="J21" s="26" t="s">
        <v>150</v>
      </c>
      <c r="K21" s="25"/>
      <c r="L21" s="33">
        <v>23</v>
      </c>
      <c r="M21" s="25"/>
      <c r="N21" s="33">
        <v>23</v>
      </c>
      <c r="O21" s="25"/>
      <c r="P21" s="29">
        <v>598449</v>
      </c>
      <c r="Q21" s="25"/>
      <c r="R21" s="29">
        <v>532359249379</v>
      </c>
      <c r="S21" s="25"/>
      <c r="T21" s="29">
        <v>554807482725</v>
      </c>
      <c r="U21" s="25"/>
      <c r="V21" s="29">
        <v>0</v>
      </c>
      <c r="W21" s="25"/>
      <c r="X21" s="29">
        <v>0</v>
      </c>
      <c r="Y21" s="25"/>
      <c r="Z21" s="29">
        <v>0</v>
      </c>
      <c r="AA21" s="25"/>
      <c r="AB21" s="29">
        <v>0</v>
      </c>
      <c r="AC21" s="25"/>
      <c r="AD21" s="29">
        <v>598449</v>
      </c>
      <c r="AE21" s="25"/>
      <c r="AF21" s="29">
        <v>950000</v>
      </c>
      <c r="AG21" s="25"/>
      <c r="AH21" s="29">
        <v>532359249379</v>
      </c>
      <c r="AI21" s="25"/>
      <c r="AJ21" s="29">
        <v>568217413688</v>
      </c>
      <c r="AK21" s="25"/>
      <c r="AL21" s="33">
        <v>1.37</v>
      </c>
    </row>
    <row r="22" spans="1:38" ht="21.75" customHeight="1" x14ac:dyDescent="0.2">
      <c r="A22" s="106" t="s">
        <v>151</v>
      </c>
      <c r="B22" s="106"/>
      <c r="C22" s="25"/>
      <c r="D22" s="26" t="s">
        <v>113</v>
      </c>
      <c r="E22" s="25"/>
      <c r="F22" s="26" t="s">
        <v>113</v>
      </c>
      <c r="G22" s="25"/>
      <c r="H22" s="26" t="s">
        <v>152</v>
      </c>
      <c r="I22" s="25"/>
      <c r="J22" s="26" t="s">
        <v>153</v>
      </c>
      <c r="K22" s="25"/>
      <c r="L22" s="33">
        <v>23</v>
      </c>
      <c r="M22" s="25"/>
      <c r="N22" s="33">
        <v>23</v>
      </c>
      <c r="O22" s="25"/>
      <c r="P22" s="29">
        <v>1950000</v>
      </c>
      <c r="Q22" s="25"/>
      <c r="R22" s="29">
        <v>1801410000000</v>
      </c>
      <c r="S22" s="25"/>
      <c r="T22" s="29">
        <v>1608251387547</v>
      </c>
      <c r="U22" s="25"/>
      <c r="V22" s="29">
        <v>0</v>
      </c>
      <c r="W22" s="25"/>
      <c r="X22" s="29">
        <v>0</v>
      </c>
      <c r="Y22" s="25"/>
      <c r="Z22" s="29">
        <v>0</v>
      </c>
      <c r="AA22" s="25"/>
      <c r="AB22" s="29">
        <v>0</v>
      </c>
      <c r="AC22" s="25"/>
      <c r="AD22" s="29">
        <v>1950000</v>
      </c>
      <c r="AE22" s="25"/>
      <c r="AF22" s="29">
        <v>828189</v>
      </c>
      <c r="AG22" s="25"/>
      <c r="AH22" s="29">
        <v>1801410000000</v>
      </c>
      <c r="AI22" s="25"/>
      <c r="AJ22" s="29">
        <v>1614090410850</v>
      </c>
      <c r="AK22" s="25"/>
      <c r="AL22" s="33">
        <v>3.88</v>
      </c>
    </row>
    <row r="23" spans="1:38" ht="21.75" customHeight="1" x14ac:dyDescent="0.2">
      <c r="A23" s="106" t="s">
        <v>154</v>
      </c>
      <c r="B23" s="106"/>
      <c r="C23" s="25"/>
      <c r="D23" s="26" t="s">
        <v>113</v>
      </c>
      <c r="E23" s="25"/>
      <c r="F23" s="26" t="s">
        <v>113</v>
      </c>
      <c r="G23" s="25"/>
      <c r="H23" s="26" t="s">
        <v>155</v>
      </c>
      <c r="I23" s="25"/>
      <c r="J23" s="26" t="s">
        <v>156</v>
      </c>
      <c r="K23" s="25"/>
      <c r="L23" s="33">
        <v>23</v>
      </c>
      <c r="M23" s="25"/>
      <c r="N23" s="33">
        <v>23</v>
      </c>
      <c r="O23" s="25"/>
      <c r="P23" s="29">
        <v>2706888</v>
      </c>
      <c r="Q23" s="25"/>
      <c r="R23" s="29">
        <v>2500000550160</v>
      </c>
      <c r="S23" s="25"/>
      <c r="T23" s="29">
        <v>2251358024362</v>
      </c>
      <c r="U23" s="25"/>
      <c r="V23" s="29">
        <v>0</v>
      </c>
      <c r="W23" s="25"/>
      <c r="X23" s="29">
        <v>0</v>
      </c>
      <c r="Y23" s="25"/>
      <c r="Z23" s="29">
        <v>0</v>
      </c>
      <c r="AA23" s="25"/>
      <c r="AB23" s="29">
        <v>0</v>
      </c>
      <c r="AC23" s="25"/>
      <c r="AD23" s="29">
        <v>2706888</v>
      </c>
      <c r="AE23" s="25"/>
      <c r="AF23" s="29">
        <v>835609</v>
      </c>
      <c r="AG23" s="25"/>
      <c r="AH23" s="29">
        <v>2500000550160</v>
      </c>
      <c r="AI23" s="25"/>
      <c r="AJ23" s="29">
        <v>2260670066680</v>
      </c>
      <c r="AK23" s="25"/>
      <c r="AL23" s="33">
        <v>5.44</v>
      </c>
    </row>
    <row r="24" spans="1:38" ht="21.75" customHeight="1" x14ac:dyDescent="0.2">
      <c r="A24" s="106" t="s">
        <v>157</v>
      </c>
      <c r="B24" s="106"/>
      <c r="C24" s="25"/>
      <c r="D24" s="26" t="s">
        <v>113</v>
      </c>
      <c r="E24" s="25"/>
      <c r="F24" s="26" t="s">
        <v>113</v>
      </c>
      <c r="G24" s="25"/>
      <c r="H24" s="26" t="s">
        <v>158</v>
      </c>
      <c r="I24" s="25"/>
      <c r="J24" s="26" t="s">
        <v>159</v>
      </c>
      <c r="K24" s="25"/>
      <c r="L24" s="33">
        <v>23</v>
      </c>
      <c r="M24" s="25"/>
      <c r="N24" s="33">
        <v>38</v>
      </c>
      <c r="O24" s="25"/>
      <c r="P24" s="29">
        <v>150000</v>
      </c>
      <c r="Q24" s="25"/>
      <c r="R24" s="29">
        <v>150000000000</v>
      </c>
      <c r="S24" s="25"/>
      <c r="T24" s="29">
        <v>149918437500</v>
      </c>
      <c r="U24" s="25"/>
      <c r="V24" s="29">
        <v>0</v>
      </c>
      <c r="W24" s="25"/>
      <c r="X24" s="29">
        <v>0</v>
      </c>
      <c r="Y24" s="25"/>
      <c r="Z24" s="29">
        <v>0</v>
      </c>
      <c r="AA24" s="25"/>
      <c r="AB24" s="29">
        <v>0</v>
      </c>
      <c r="AC24" s="25"/>
      <c r="AD24" s="29">
        <v>150000</v>
      </c>
      <c r="AE24" s="25"/>
      <c r="AF24" s="29">
        <v>1000000</v>
      </c>
      <c r="AG24" s="25"/>
      <c r="AH24" s="29">
        <v>150000000000</v>
      </c>
      <c r="AI24" s="25"/>
      <c r="AJ24" s="29">
        <v>149918437500</v>
      </c>
      <c r="AK24" s="25"/>
      <c r="AL24" s="33">
        <v>0.36</v>
      </c>
    </row>
    <row r="25" spans="1:38" ht="21.75" customHeight="1" x14ac:dyDescent="0.2">
      <c r="A25" s="106" t="s">
        <v>160</v>
      </c>
      <c r="B25" s="106"/>
      <c r="C25" s="25"/>
      <c r="D25" s="26" t="s">
        <v>113</v>
      </c>
      <c r="E25" s="25"/>
      <c r="F25" s="26" t="s">
        <v>113</v>
      </c>
      <c r="G25" s="25"/>
      <c r="H25" s="26" t="s">
        <v>161</v>
      </c>
      <c r="I25" s="25"/>
      <c r="J25" s="26" t="s">
        <v>162</v>
      </c>
      <c r="K25" s="25"/>
      <c r="L25" s="33">
        <v>18</v>
      </c>
      <c r="M25" s="25"/>
      <c r="N25" s="33">
        <v>38</v>
      </c>
      <c r="O25" s="25"/>
      <c r="P25" s="29">
        <v>0</v>
      </c>
      <c r="Q25" s="25"/>
      <c r="R25" s="29">
        <v>0</v>
      </c>
      <c r="S25" s="25"/>
      <c r="T25" s="29">
        <v>0</v>
      </c>
      <c r="U25" s="25"/>
      <c r="V25" s="29">
        <v>440000</v>
      </c>
      <c r="W25" s="25"/>
      <c r="X25" s="29">
        <v>440060000000</v>
      </c>
      <c r="Y25" s="25"/>
      <c r="Z25" s="29">
        <v>0</v>
      </c>
      <c r="AA25" s="25"/>
      <c r="AB25" s="29">
        <v>0</v>
      </c>
      <c r="AC25" s="25"/>
      <c r="AD25" s="29">
        <v>440000</v>
      </c>
      <c r="AE25" s="25"/>
      <c r="AF25" s="29">
        <v>1000000</v>
      </c>
      <c r="AG25" s="25"/>
      <c r="AH25" s="29">
        <v>440060000000</v>
      </c>
      <c r="AI25" s="25"/>
      <c r="AJ25" s="29">
        <v>439760750000</v>
      </c>
      <c r="AK25" s="25"/>
      <c r="AL25" s="33">
        <v>1.06</v>
      </c>
    </row>
    <row r="26" spans="1:38" ht="21.75" customHeight="1" x14ac:dyDescent="0.2">
      <c r="A26" s="106" t="s">
        <v>163</v>
      </c>
      <c r="B26" s="106"/>
      <c r="C26" s="25"/>
      <c r="D26" s="26" t="s">
        <v>164</v>
      </c>
      <c r="E26" s="25"/>
      <c r="F26" s="26" t="s">
        <v>164</v>
      </c>
      <c r="G26" s="25"/>
      <c r="H26" s="26" t="s">
        <v>165</v>
      </c>
      <c r="I26" s="25"/>
      <c r="J26" s="26" t="s">
        <v>166</v>
      </c>
      <c r="K26" s="25"/>
      <c r="L26" s="33">
        <v>23</v>
      </c>
      <c r="M26" s="25"/>
      <c r="N26" s="33">
        <v>41</v>
      </c>
      <c r="O26" s="25"/>
      <c r="P26" s="29">
        <v>1500000</v>
      </c>
      <c r="Q26" s="25"/>
      <c r="R26" s="29">
        <v>1500000000000</v>
      </c>
      <c r="S26" s="25"/>
      <c r="T26" s="29">
        <v>1500000000000</v>
      </c>
      <c r="U26" s="25"/>
      <c r="V26" s="29">
        <v>0</v>
      </c>
      <c r="W26" s="25"/>
      <c r="X26" s="29">
        <v>0</v>
      </c>
      <c r="Y26" s="25"/>
      <c r="Z26" s="29">
        <v>0</v>
      </c>
      <c r="AA26" s="25"/>
      <c r="AB26" s="29">
        <v>0</v>
      </c>
      <c r="AC26" s="25"/>
      <c r="AD26" s="29">
        <v>1500000</v>
      </c>
      <c r="AE26" s="25"/>
      <c r="AF26" s="29">
        <v>1000000</v>
      </c>
      <c r="AG26" s="25"/>
      <c r="AH26" s="29">
        <v>1500000000000</v>
      </c>
      <c r="AI26" s="25"/>
      <c r="AJ26" s="29">
        <v>1500000000000</v>
      </c>
      <c r="AK26" s="25"/>
      <c r="AL26" s="33">
        <v>3.61</v>
      </c>
    </row>
    <row r="27" spans="1:38" ht="21.75" customHeight="1" x14ac:dyDescent="0.2">
      <c r="A27" s="107" t="s">
        <v>163</v>
      </c>
      <c r="B27" s="107"/>
      <c r="C27" s="25"/>
      <c r="D27" s="27" t="s">
        <v>164</v>
      </c>
      <c r="E27" s="25"/>
      <c r="F27" s="27" t="s">
        <v>164</v>
      </c>
      <c r="G27" s="25"/>
      <c r="H27" s="27" t="s">
        <v>167</v>
      </c>
      <c r="I27" s="25"/>
      <c r="J27" s="27" t="s">
        <v>166</v>
      </c>
      <c r="K27" s="25"/>
      <c r="L27" s="34">
        <v>23</v>
      </c>
      <c r="M27" s="25"/>
      <c r="N27" s="34">
        <v>41</v>
      </c>
      <c r="O27" s="25"/>
      <c r="P27" s="29">
        <v>1549999</v>
      </c>
      <c r="Q27" s="25"/>
      <c r="R27" s="30">
        <v>1549999000000</v>
      </c>
      <c r="S27" s="25"/>
      <c r="T27" s="30">
        <v>1549999000000</v>
      </c>
      <c r="U27" s="25"/>
      <c r="V27" s="29">
        <v>0</v>
      </c>
      <c r="W27" s="25"/>
      <c r="X27" s="30">
        <v>0</v>
      </c>
      <c r="Y27" s="25"/>
      <c r="Z27" s="29">
        <v>0</v>
      </c>
      <c r="AA27" s="25"/>
      <c r="AB27" s="30">
        <v>0</v>
      </c>
      <c r="AC27" s="25"/>
      <c r="AD27" s="29">
        <v>1549999</v>
      </c>
      <c r="AE27" s="25"/>
      <c r="AF27" s="29">
        <v>1000000</v>
      </c>
      <c r="AG27" s="25"/>
      <c r="AH27" s="30">
        <v>1549999000000</v>
      </c>
      <c r="AI27" s="25"/>
      <c r="AJ27" s="30">
        <v>1549999000000</v>
      </c>
      <c r="AK27" s="25"/>
      <c r="AL27" s="34">
        <v>3.73</v>
      </c>
    </row>
    <row r="28" spans="1:38" ht="21.75" customHeight="1" x14ac:dyDescent="0.2">
      <c r="A28" s="97" t="s">
        <v>66</v>
      </c>
      <c r="B28" s="97"/>
      <c r="C28" s="25"/>
      <c r="D28" s="31"/>
      <c r="E28" s="25"/>
      <c r="F28" s="31"/>
      <c r="G28" s="25"/>
      <c r="H28" s="31"/>
      <c r="I28" s="25"/>
      <c r="J28" s="31"/>
      <c r="K28" s="25"/>
      <c r="L28" s="31"/>
      <c r="M28" s="25"/>
      <c r="N28" s="31"/>
      <c r="O28" s="25"/>
      <c r="P28" s="29"/>
      <c r="Q28" s="25"/>
      <c r="R28" s="31">
        <v>22955707607841</v>
      </c>
      <c r="S28" s="25"/>
      <c r="T28" s="31">
        <v>22030826139954</v>
      </c>
      <c r="U28" s="25"/>
      <c r="V28" s="29"/>
      <c r="W28" s="25"/>
      <c r="X28" s="31">
        <v>440060000000</v>
      </c>
      <c r="Y28" s="25"/>
      <c r="Z28" s="29"/>
      <c r="AA28" s="25"/>
      <c r="AB28" s="31">
        <v>385800000000</v>
      </c>
      <c r="AC28" s="25"/>
      <c r="AD28" s="29"/>
      <c r="AE28" s="25"/>
      <c r="AF28" s="29"/>
      <c r="AG28" s="25"/>
      <c r="AH28" s="31">
        <v>23091482050793</v>
      </c>
      <c r="AI28" s="25"/>
      <c r="AJ28" s="36">
        <v>21992092933268</v>
      </c>
      <c r="AK28" s="25"/>
      <c r="AL28" s="35">
        <v>52.87</v>
      </c>
    </row>
  </sheetData>
  <mergeCells count="31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6"/>
  <sheetViews>
    <sheetView rightToLeft="1" view="pageBreakPreview" zoomScale="60" zoomScaleNormal="100" workbookViewId="0">
      <selection activeCell="I19" sqref="I19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16.85546875" bestFit="1" customWidth="1"/>
    <col min="14" max="14" width="1.5703125" customWidth="1"/>
  </cols>
  <sheetData>
    <row r="1" spans="1:13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4.45" customHeight="1" x14ac:dyDescent="0.2">
      <c r="A4" s="89" t="s">
        <v>168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14.45" customHeight="1" x14ac:dyDescent="0.2">
      <c r="A5" s="89" t="s">
        <v>169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45" customHeight="1" x14ac:dyDescent="0.2"/>
    <row r="7" spans="1:13" ht="14.45" customHeight="1" x14ac:dyDescent="0.2">
      <c r="C7" s="90" t="s">
        <v>9</v>
      </c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 ht="14.45" customHeight="1" x14ac:dyDescent="0.2">
      <c r="A8" s="2" t="s">
        <v>170</v>
      </c>
      <c r="C8" s="4" t="s">
        <v>13</v>
      </c>
      <c r="D8" s="3"/>
      <c r="E8" s="4" t="s">
        <v>171</v>
      </c>
      <c r="F8" s="3"/>
      <c r="G8" s="4" t="s">
        <v>172</v>
      </c>
      <c r="H8" s="3"/>
      <c r="I8" s="4" t="s">
        <v>173</v>
      </c>
      <c r="J8" s="3"/>
      <c r="K8" s="4" t="s">
        <v>174</v>
      </c>
      <c r="L8" s="3"/>
      <c r="M8" s="4" t="s">
        <v>175</v>
      </c>
    </row>
    <row r="9" spans="1:13" ht="21.75" customHeight="1" x14ac:dyDescent="0.2">
      <c r="A9" s="5" t="s">
        <v>122</v>
      </c>
      <c r="C9" s="6">
        <v>1380000</v>
      </c>
      <c r="E9" s="6">
        <v>1000000</v>
      </c>
      <c r="G9" s="6">
        <v>900000</v>
      </c>
      <c r="I9" s="7" t="s">
        <v>176</v>
      </c>
      <c r="K9" s="6">
        <v>1241324662500</v>
      </c>
      <c r="M9" s="5" t="s">
        <v>283</v>
      </c>
    </row>
    <row r="10" spans="1:13" ht="21.75" customHeight="1" x14ac:dyDescent="0.2">
      <c r="A10" s="8" t="s">
        <v>112</v>
      </c>
      <c r="C10" s="9">
        <v>6275000</v>
      </c>
      <c r="E10" s="9">
        <v>1000000</v>
      </c>
      <c r="G10" s="9">
        <v>900000</v>
      </c>
      <c r="I10" s="10" t="s">
        <v>176</v>
      </c>
      <c r="K10" s="9">
        <v>5644429171875</v>
      </c>
      <c r="M10" s="8" t="s">
        <v>283</v>
      </c>
    </row>
    <row r="11" spans="1:13" ht="21.75" customHeight="1" x14ac:dyDescent="0.2">
      <c r="A11" s="8" t="s">
        <v>128</v>
      </c>
      <c r="C11" s="9">
        <v>2120000</v>
      </c>
      <c r="E11" s="9">
        <v>1000000</v>
      </c>
      <c r="G11" s="9">
        <v>912864</v>
      </c>
      <c r="I11" s="10" t="s">
        <v>177</v>
      </c>
      <c r="K11" s="9">
        <v>1934219376024</v>
      </c>
      <c r="M11" s="8" t="s">
        <v>283</v>
      </c>
    </row>
    <row r="12" spans="1:13" ht="21.75" customHeight="1" x14ac:dyDescent="0.2">
      <c r="A12" s="8" t="s">
        <v>157</v>
      </c>
      <c r="C12" s="9">
        <v>150000</v>
      </c>
      <c r="E12" s="9">
        <v>1000000</v>
      </c>
      <c r="G12" s="9">
        <v>1000000</v>
      </c>
      <c r="I12" s="10" t="s">
        <v>178</v>
      </c>
      <c r="K12" s="9">
        <v>149918437500</v>
      </c>
      <c r="M12" s="8" t="s">
        <v>284</v>
      </c>
    </row>
    <row r="13" spans="1:13" ht="21.75" customHeight="1" x14ac:dyDescent="0.2">
      <c r="A13" s="8" t="s">
        <v>151</v>
      </c>
      <c r="C13" s="9">
        <v>1950000</v>
      </c>
      <c r="E13" s="9">
        <v>870260</v>
      </c>
      <c r="G13" s="9">
        <v>828189</v>
      </c>
      <c r="I13" s="10" t="s">
        <v>179</v>
      </c>
      <c r="K13" s="9">
        <v>1614090410850</v>
      </c>
      <c r="M13" s="8" t="s">
        <v>283</v>
      </c>
    </row>
    <row r="14" spans="1:13" ht="21.75" customHeight="1" x14ac:dyDescent="0.2">
      <c r="A14" s="8" t="s">
        <v>125</v>
      </c>
      <c r="C14" s="9">
        <v>1300000</v>
      </c>
      <c r="E14" s="9">
        <v>1000000</v>
      </c>
      <c r="G14" s="9">
        <v>1000000</v>
      </c>
      <c r="I14" s="10" t="s">
        <v>178</v>
      </c>
      <c r="K14" s="9">
        <v>1299293125000</v>
      </c>
      <c r="M14" s="8" t="s">
        <v>285</v>
      </c>
    </row>
    <row r="15" spans="1:13" ht="21.75" customHeight="1" x14ac:dyDescent="0.2">
      <c r="A15" s="11" t="s">
        <v>154</v>
      </c>
      <c r="C15" s="9">
        <v>2706888</v>
      </c>
      <c r="E15" s="9">
        <v>789200</v>
      </c>
      <c r="G15" s="9">
        <v>835609</v>
      </c>
      <c r="I15" s="10" t="s">
        <v>180</v>
      </c>
      <c r="K15" s="13">
        <v>2260670066680</v>
      </c>
      <c r="M15" s="8" t="s">
        <v>283</v>
      </c>
    </row>
    <row r="16" spans="1:13" ht="21.75" customHeight="1" x14ac:dyDescent="0.2">
      <c r="A16" s="15" t="s">
        <v>66</v>
      </c>
      <c r="C16" s="9"/>
      <c r="E16" s="9"/>
      <c r="G16" s="9"/>
      <c r="I16" s="9"/>
      <c r="K16" s="16">
        <v>14143945250429</v>
      </c>
      <c r="M16" s="9"/>
    </row>
  </sheetData>
  <mergeCells count="6">
    <mergeCell ref="C7:M7"/>
    <mergeCell ref="A1:M1"/>
    <mergeCell ref="A2:M2"/>
    <mergeCell ref="A3:M3"/>
    <mergeCell ref="A4:M4"/>
    <mergeCell ref="A5:M5"/>
  </mergeCells>
  <printOptions horizontalCentered="1"/>
  <pageMargins left="0.39" right="0.39" top="0.39" bottom="0.39" header="0" footer="0"/>
  <pageSetup scale="9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1"/>
  <sheetViews>
    <sheetView rightToLeft="1" view="pageBreakPreview" zoomScale="115" zoomScaleNormal="100" zoomScaleSheetLayoutView="115" workbookViewId="0">
      <selection activeCell="L18" sqref="L18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.140625" bestFit="1" customWidth="1"/>
    <col min="5" max="5" width="1.28515625" customWidth="1"/>
    <col min="6" max="6" width="19.140625" bestFit="1" customWidth="1"/>
    <col min="7" max="7" width="1.28515625" customWidth="1"/>
    <col min="8" max="8" width="19.42578125" bestFit="1" customWidth="1"/>
    <col min="9" max="9" width="1.28515625" customWidth="1"/>
    <col min="10" max="10" width="20.425781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21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4.45" customHeight="1" x14ac:dyDescent="0.2"/>
    <row r="5" spans="1:12" ht="14.45" customHeight="1" x14ac:dyDescent="0.2">
      <c r="A5" s="1" t="s">
        <v>181</v>
      </c>
      <c r="B5" s="89" t="s">
        <v>182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ht="14.45" customHeight="1" x14ac:dyDescent="0.2">
      <c r="A6" s="37"/>
      <c r="B6" s="37"/>
      <c r="C6" s="37"/>
      <c r="D6" s="2" t="s">
        <v>7</v>
      </c>
      <c r="E6" s="37"/>
      <c r="F6" s="90" t="s">
        <v>8</v>
      </c>
      <c r="G6" s="90"/>
      <c r="H6" s="90"/>
      <c r="I6" s="37"/>
      <c r="J6" s="2" t="s">
        <v>9</v>
      </c>
      <c r="K6" s="37"/>
      <c r="L6" s="37"/>
    </row>
    <row r="7" spans="1:12" ht="14.45" customHeight="1" x14ac:dyDescent="0.2">
      <c r="A7" s="37"/>
      <c r="B7" s="37"/>
      <c r="C7" s="37"/>
      <c r="D7" s="38"/>
      <c r="E7" s="37"/>
      <c r="F7" s="38"/>
      <c r="G7" s="38"/>
      <c r="H7" s="38"/>
      <c r="I7" s="37"/>
      <c r="J7" s="38"/>
      <c r="K7" s="37"/>
      <c r="L7" s="37"/>
    </row>
    <row r="8" spans="1:12" ht="14.45" customHeight="1" x14ac:dyDescent="0.2">
      <c r="A8" s="90" t="s">
        <v>183</v>
      </c>
      <c r="B8" s="90"/>
      <c r="C8" s="37"/>
      <c r="D8" s="2" t="s">
        <v>184</v>
      </c>
      <c r="E8" s="37"/>
      <c r="F8" s="2" t="s">
        <v>185</v>
      </c>
      <c r="G8" s="37"/>
      <c r="H8" s="2" t="s">
        <v>186</v>
      </c>
      <c r="I8" s="37"/>
      <c r="J8" s="2" t="s">
        <v>184</v>
      </c>
      <c r="K8" s="37"/>
      <c r="L8" s="2" t="s">
        <v>18</v>
      </c>
    </row>
    <row r="9" spans="1:12" ht="21.75" customHeight="1" x14ac:dyDescent="0.2">
      <c r="A9" s="108" t="s">
        <v>286</v>
      </c>
      <c r="B9" s="108"/>
      <c r="C9" s="37"/>
      <c r="D9" s="39">
        <v>3450010930065</v>
      </c>
      <c r="E9" s="37"/>
      <c r="F9" s="39">
        <v>89321962580</v>
      </c>
      <c r="G9" s="37"/>
      <c r="H9" s="39">
        <v>89301500000</v>
      </c>
      <c r="I9" s="37"/>
      <c r="J9" s="39">
        <v>3450031392645</v>
      </c>
      <c r="K9" s="37"/>
      <c r="L9" s="40">
        <v>8.3000000000000004E-2</v>
      </c>
    </row>
    <row r="10" spans="1:12" ht="21.75" customHeight="1" x14ac:dyDescent="0.2">
      <c r="A10" s="109" t="s">
        <v>287</v>
      </c>
      <c r="B10" s="109"/>
      <c r="C10" s="37"/>
      <c r="D10" s="41">
        <v>5395689108805</v>
      </c>
      <c r="E10" s="37"/>
      <c r="F10" s="41">
        <v>2884417107618</v>
      </c>
      <c r="G10" s="37"/>
      <c r="H10" s="41">
        <v>3865090478364</v>
      </c>
      <c r="I10" s="37"/>
      <c r="J10" s="41">
        <v>4415015738059</v>
      </c>
      <c r="K10" s="37"/>
      <c r="L10" s="42">
        <v>0.105</v>
      </c>
    </row>
    <row r="11" spans="1:12" ht="21.75" customHeight="1" x14ac:dyDescent="0.2">
      <c r="A11" s="109" t="s">
        <v>288</v>
      </c>
      <c r="B11" s="109"/>
      <c r="C11" s="37"/>
      <c r="D11" s="41">
        <v>363451794</v>
      </c>
      <c r="E11" s="37"/>
      <c r="F11" s="41">
        <v>1487549</v>
      </c>
      <c r="G11" s="37"/>
      <c r="H11" s="41">
        <v>630000</v>
      </c>
      <c r="I11" s="37"/>
      <c r="J11" s="41">
        <v>364309343</v>
      </c>
      <c r="K11" s="37"/>
      <c r="L11" s="42">
        <v>0</v>
      </c>
    </row>
    <row r="12" spans="1:12" ht="21.75" customHeight="1" x14ac:dyDescent="0.2">
      <c r="A12" s="109" t="s">
        <v>289</v>
      </c>
      <c r="B12" s="109"/>
      <c r="C12" s="37"/>
      <c r="D12" s="41">
        <v>430003394001</v>
      </c>
      <c r="E12" s="37"/>
      <c r="F12" s="41">
        <v>1299602066152</v>
      </c>
      <c r="G12" s="37"/>
      <c r="H12" s="41">
        <v>645002880000</v>
      </c>
      <c r="I12" s="37"/>
      <c r="J12" s="41">
        <v>1084602580153</v>
      </c>
      <c r="K12" s="37"/>
      <c r="L12" s="42">
        <v>2.5999999999999999E-2</v>
      </c>
    </row>
    <row r="13" spans="1:12" ht="21.75" customHeight="1" x14ac:dyDescent="0.2">
      <c r="A13" s="109" t="s">
        <v>290</v>
      </c>
      <c r="B13" s="109"/>
      <c r="C13" s="37"/>
      <c r="D13" s="41">
        <v>190048680</v>
      </c>
      <c r="E13" s="37"/>
      <c r="F13" s="41">
        <v>1754785122695</v>
      </c>
      <c r="G13" s="37"/>
      <c r="H13" s="41">
        <v>1754908197322</v>
      </c>
      <c r="I13" s="37"/>
      <c r="J13" s="41">
        <v>66974053</v>
      </c>
      <c r="K13" s="37"/>
      <c r="L13" s="42">
        <v>0</v>
      </c>
    </row>
    <row r="14" spans="1:12" ht="21.75" customHeight="1" x14ac:dyDescent="0.2">
      <c r="A14" s="109" t="s">
        <v>291</v>
      </c>
      <c r="B14" s="109"/>
      <c r="C14" s="37"/>
      <c r="D14" s="41">
        <v>5525072054111</v>
      </c>
      <c r="E14" s="37"/>
      <c r="F14" s="41">
        <v>249873513437</v>
      </c>
      <c r="G14" s="37"/>
      <c r="H14" s="41">
        <v>354833580000</v>
      </c>
      <c r="I14" s="37"/>
      <c r="J14" s="41">
        <v>5420111987548</v>
      </c>
      <c r="K14" s="37"/>
      <c r="L14" s="42">
        <v>0.12989999999999999</v>
      </c>
    </row>
    <row r="15" spans="1:12" ht="21.75" customHeight="1" x14ac:dyDescent="0.2">
      <c r="A15" s="109" t="s">
        <v>292</v>
      </c>
      <c r="B15" s="109"/>
      <c r="C15" s="37"/>
      <c r="D15" s="41">
        <v>3739886</v>
      </c>
      <c r="E15" s="37"/>
      <c r="F15" s="41">
        <v>10191</v>
      </c>
      <c r="G15" s="37"/>
      <c r="H15" s="41">
        <v>1260000</v>
      </c>
      <c r="I15" s="37"/>
      <c r="J15" s="41">
        <v>2490077</v>
      </c>
      <c r="K15" s="37"/>
      <c r="L15" s="42">
        <v>0</v>
      </c>
    </row>
    <row r="16" spans="1:12" ht="21.75" customHeight="1" x14ac:dyDescent="0.2">
      <c r="A16" s="109" t="s">
        <v>293</v>
      </c>
      <c r="B16" s="109"/>
      <c r="C16" s="37"/>
      <c r="D16" s="41">
        <v>11225656</v>
      </c>
      <c r="E16" s="37"/>
      <c r="F16" s="41">
        <v>0</v>
      </c>
      <c r="G16" s="37"/>
      <c r="H16" s="41">
        <v>0</v>
      </c>
      <c r="I16" s="37"/>
      <c r="J16" s="41">
        <v>11225656</v>
      </c>
      <c r="K16" s="37"/>
      <c r="L16" s="42">
        <v>0</v>
      </c>
    </row>
    <row r="17" spans="1:12" ht="21.75" customHeight="1" x14ac:dyDescent="0.2">
      <c r="A17" s="109" t="s">
        <v>294</v>
      </c>
      <c r="B17" s="109"/>
      <c r="C17" s="37"/>
      <c r="D17" s="41">
        <v>2201838</v>
      </c>
      <c r="E17" s="37"/>
      <c r="F17" s="41">
        <v>9049</v>
      </c>
      <c r="G17" s="37"/>
      <c r="H17" s="41">
        <v>0</v>
      </c>
      <c r="I17" s="37"/>
      <c r="J17" s="41">
        <v>2210887</v>
      </c>
      <c r="K17" s="37"/>
      <c r="L17" s="42">
        <v>0</v>
      </c>
    </row>
    <row r="18" spans="1:12" ht="21.75" customHeight="1" x14ac:dyDescent="0.2">
      <c r="A18" s="109" t="s">
        <v>295</v>
      </c>
      <c r="B18" s="109"/>
      <c r="C18" s="37"/>
      <c r="D18" s="41">
        <v>0</v>
      </c>
      <c r="E18" s="37"/>
      <c r="F18" s="41">
        <v>6000500000</v>
      </c>
      <c r="G18" s="37"/>
      <c r="H18" s="41">
        <v>0</v>
      </c>
      <c r="I18" s="37"/>
      <c r="J18" s="41">
        <v>6000500000</v>
      </c>
      <c r="K18" s="37"/>
      <c r="L18" s="42">
        <v>1E-4</v>
      </c>
    </row>
    <row r="19" spans="1:12" ht="21.75" customHeight="1" thickBot="1" x14ac:dyDescent="0.25">
      <c r="A19" s="97" t="s">
        <v>66</v>
      </c>
      <c r="B19" s="97"/>
      <c r="C19" s="37"/>
      <c r="D19" s="43">
        <f>SUM(D9:D18)</f>
        <v>14801346154836</v>
      </c>
      <c r="E19" s="37"/>
      <c r="F19" s="43">
        <v>6284001779271</v>
      </c>
      <c r="G19" s="37"/>
      <c r="H19" s="43">
        <v>6709138525686</v>
      </c>
      <c r="I19" s="37"/>
      <c r="J19" s="43">
        <v>14376209408421</v>
      </c>
      <c r="K19" s="37"/>
      <c r="L19" s="44">
        <v>0.34399999999999997</v>
      </c>
    </row>
    <row r="20" spans="1:12" ht="13.5" thickTop="1" x14ac:dyDescent="0.2"/>
    <row r="21" spans="1:12" x14ac:dyDescent="0.2">
      <c r="J21" s="57">
        <f>J19-(D19+F19-H19)</f>
        <v>0</v>
      </c>
    </row>
  </sheetData>
  <autoFilter ref="A8:L19" xr:uid="{00000000-0001-0000-0600-000000000000}">
    <filterColumn colId="0" showButton="0"/>
  </autoFilter>
  <mergeCells count="17">
    <mergeCell ref="A18:B18"/>
    <mergeCell ref="A19:B19"/>
    <mergeCell ref="A17:B17"/>
    <mergeCell ref="A16:B16"/>
    <mergeCell ref="A13:B13"/>
    <mergeCell ref="A14:B14"/>
    <mergeCell ref="A15:B15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90" zoomScaleNormal="100" zoomScaleSheetLayoutView="90" workbookViewId="0">
      <selection activeCell="H25" sqref="H25"/>
    </sheetView>
  </sheetViews>
  <sheetFormatPr defaultRowHeight="12.75" x14ac:dyDescent="0.2"/>
  <cols>
    <col min="1" max="1" width="2.5703125" customWidth="1"/>
    <col min="2" max="2" width="45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 x14ac:dyDescent="0.2"/>
    <row r="5" spans="1:10" ht="29.1" customHeight="1" x14ac:dyDescent="0.2">
      <c r="A5" s="1" t="s">
        <v>188</v>
      </c>
      <c r="B5" s="89" t="s">
        <v>189</v>
      </c>
      <c r="C5" s="89"/>
      <c r="D5" s="89"/>
      <c r="E5" s="89"/>
      <c r="F5" s="89"/>
      <c r="G5" s="89"/>
      <c r="H5" s="89"/>
      <c r="I5" s="89"/>
      <c r="J5" s="89"/>
    </row>
    <row r="6" spans="1:10" ht="14.45" customHeight="1" x14ac:dyDescent="0.2"/>
    <row r="7" spans="1:10" ht="14.45" customHeight="1" x14ac:dyDescent="0.2">
      <c r="A7" s="90" t="s">
        <v>190</v>
      </c>
      <c r="B7" s="90"/>
      <c r="D7" s="2" t="s">
        <v>191</v>
      </c>
      <c r="F7" s="2" t="s">
        <v>184</v>
      </c>
      <c r="H7" s="51" t="s">
        <v>192</v>
      </c>
      <c r="J7" s="51" t="s">
        <v>193</v>
      </c>
    </row>
    <row r="8" spans="1:10" ht="21.75" customHeight="1" x14ac:dyDescent="0.2">
      <c r="A8" s="92" t="s">
        <v>194</v>
      </c>
      <c r="B8" s="92"/>
      <c r="D8" s="5" t="s">
        <v>195</v>
      </c>
      <c r="F8" s="6">
        <f>'درآمد سرمایه گذاری در سهام'!T64</f>
        <v>461513230551</v>
      </c>
      <c r="H8" s="10">
        <f>F8/$F$13</f>
        <v>5.5370329513435124E-2</v>
      </c>
      <c r="J8" s="10">
        <v>1.1113943456159301E-2</v>
      </c>
    </row>
    <row r="9" spans="1:10" ht="21.75" customHeight="1" x14ac:dyDescent="0.2">
      <c r="A9" s="94" t="s">
        <v>196</v>
      </c>
      <c r="B9" s="94"/>
      <c r="D9" s="8" t="s">
        <v>197</v>
      </c>
      <c r="F9" s="9">
        <f>'درآمد سرمایه گذاری در صندوق'!U19</f>
        <v>376812808676</v>
      </c>
      <c r="H9" s="10">
        <f t="shared" ref="H9:H11" si="0">F9/$F$13</f>
        <v>4.5208345070331585E-2</v>
      </c>
      <c r="J9" s="10">
        <v>9.0742279353112736E-3</v>
      </c>
    </row>
    <row r="10" spans="1:10" ht="21.75" customHeight="1" x14ac:dyDescent="0.2">
      <c r="A10" s="94" t="s">
        <v>198</v>
      </c>
      <c r="B10" s="94"/>
      <c r="D10" s="8" t="s">
        <v>199</v>
      </c>
      <c r="F10" s="9">
        <f>'درآمد سرمایه گذاری در اوراق به'!R37</f>
        <v>4655261613715</v>
      </c>
      <c r="H10" s="10">
        <f t="shared" si="0"/>
        <v>0.55851783320469917</v>
      </c>
      <c r="J10" s="10">
        <v>0.11210580959225613</v>
      </c>
    </row>
    <row r="11" spans="1:10" ht="21.75" customHeight="1" x14ac:dyDescent="0.2">
      <c r="A11" s="94" t="s">
        <v>200</v>
      </c>
      <c r="B11" s="94"/>
      <c r="D11" s="8" t="s">
        <v>201</v>
      </c>
      <c r="F11" s="9">
        <f>'درآمد سپرده بانکی'!G18</f>
        <v>2837275286874</v>
      </c>
      <c r="H11" s="10">
        <f t="shared" si="0"/>
        <v>0.34040382193805591</v>
      </c>
      <c r="J11" s="10">
        <v>6.8325922249787313E-2</v>
      </c>
    </row>
    <row r="12" spans="1:10" ht="21.75" customHeight="1" x14ac:dyDescent="0.2">
      <c r="A12" s="96" t="s">
        <v>202</v>
      </c>
      <c r="B12" s="96"/>
      <c r="D12" s="8" t="s">
        <v>203</v>
      </c>
      <c r="F12" s="13">
        <f>'سایر درآمدها'!F11</f>
        <v>4164765573</v>
      </c>
      <c r="H12" s="10">
        <f>F12/$F$13</f>
        <v>4.9967027347818857E-4</v>
      </c>
      <c r="J12" s="10">
        <v>1.0029391580219476E-4</v>
      </c>
    </row>
    <row r="13" spans="1:10" ht="21.75" customHeight="1" x14ac:dyDescent="0.2">
      <c r="A13" s="97" t="s">
        <v>66</v>
      </c>
      <c r="B13" s="97"/>
      <c r="D13" s="9"/>
      <c r="F13" s="16">
        <f>SUM(F8:F12)</f>
        <v>8335027705389</v>
      </c>
      <c r="H13" s="50">
        <f>SUM(H8:H12)</f>
        <v>0.99999999999999989</v>
      </c>
      <c r="J13" s="58">
        <v>0.20072019714931622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rintOptions horizontalCentered="1"/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5"/>
  <sheetViews>
    <sheetView rightToLeft="1" view="pageBreakPreview" topLeftCell="A49" zoomScaleNormal="100" zoomScaleSheetLayoutView="100" workbookViewId="0">
      <selection activeCell="N67" sqref="N6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6.140625" bestFit="1" customWidth="1"/>
    <col min="9" max="9" width="1.28515625" customWidth="1"/>
    <col min="10" max="10" width="17.7109375" bestFit="1" customWidth="1"/>
    <col min="11" max="11" width="1.28515625" customWidth="1"/>
    <col min="12" max="12" width="18.7109375" bestFit="1" customWidth="1"/>
    <col min="13" max="13" width="1.28515625" customWidth="1"/>
    <col min="14" max="14" width="17.5703125" bestFit="1" customWidth="1"/>
    <col min="15" max="15" width="1.28515625" customWidth="1"/>
    <col min="16" max="16" width="18.42578125" bestFit="1" customWidth="1"/>
    <col min="17" max="17" width="1.28515625" customWidth="1"/>
    <col min="18" max="18" width="16.140625" bestFit="1" customWidth="1"/>
    <col min="19" max="19" width="1.28515625" customWidth="1"/>
    <col min="20" max="20" width="17.7109375" bestFit="1" customWidth="1"/>
    <col min="21" max="21" width="1.28515625" customWidth="1"/>
    <col min="22" max="22" width="18.7109375" bestFit="1" customWidth="1"/>
    <col min="23" max="23" width="0.28515625" customWidth="1"/>
  </cols>
  <sheetData>
    <row r="1" spans="1:22" ht="29.1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1.75" customHeight="1" x14ac:dyDescent="0.2">
      <c r="A2" s="87" t="s">
        <v>187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ht="21.75" customHeight="1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ht="14.45" customHeight="1" x14ac:dyDescent="0.2"/>
    <row r="5" spans="1:22" ht="14.45" customHeight="1" x14ac:dyDescent="0.2">
      <c r="A5" s="1" t="s">
        <v>204</v>
      </c>
      <c r="B5" s="89" t="s">
        <v>205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ht="14.45" customHeight="1" x14ac:dyDescent="0.2">
      <c r="D6" s="110" t="s">
        <v>206</v>
      </c>
      <c r="E6" s="110"/>
      <c r="F6" s="110"/>
      <c r="G6" s="110"/>
      <c r="H6" s="110"/>
      <c r="I6" s="110"/>
      <c r="J6" s="110"/>
      <c r="K6" s="110"/>
      <c r="L6" s="110"/>
      <c r="N6" s="110" t="s">
        <v>207</v>
      </c>
      <c r="O6" s="110"/>
      <c r="P6" s="110"/>
      <c r="Q6" s="110"/>
      <c r="R6" s="110"/>
      <c r="S6" s="110"/>
      <c r="T6" s="110"/>
      <c r="U6" s="110"/>
      <c r="V6" s="110"/>
    </row>
    <row r="7" spans="1:22" ht="14.45" customHeight="1" x14ac:dyDescent="0.2">
      <c r="D7" s="3"/>
      <c r="E7" s="3"/>
      <c r="F7" s="3"/>
      <c r="G7" s="3"/>
      <c r="H7" s="3"/>
      <c r="I7" s="3"/>
      <c r="J7" s="91" t="s">
        <v>66</v>
      </c>
      <c r="K7" s="91"/>
      <c r="L7" s="91"/>
      <c r="N7" s="3"/>
      <c r="O7" s="3"/>
      <c r="P7" s="3"/>
      <c r="Q7" s="3"/>
      <c r="R7" s="3"/>
      <c r="S7" s="3"/>
      <c r="T7" s="91" t="s">
        <v>66</v>
      </c>
      <c r="U7" s="91"/>
      <c r="V7" s="91"/>
    </row>
    <row r="8" spans="1:22" ht="14.45" customHeight="1" x14ac:dyDescent="0.2">
      <c r="A8" s="110" t="s">
        <v>208</v>
      </c>
      <c r="B8" s="110"/>
      <c r="D8" s="2" t="s">
        <v>209</v>
      </c>
      <c r="F8" s="2" t="s">
        <v>210</v>
      </c>
      <c r="H8" s="2" t="s">
        <v>211</v>
      </c>
      <c r="J8" s="4" t="s">
        <v>184</v>
      </c>
      <c r="K8" s="3"/>
      <c r="L8" s="4" t="s">
        <v>192</v>
      </c>
      <c r="N8" s="2" t="s">
        <v>209</v>
      </c>
      <c r="P8" s="84" t="s">
        <v>210</v>
      </c>
      <c r="R8" s="2" t="s">
        <v>211</v>
      </c>
      <c r="T8" s="49" t="s">
        <v>184</v>
      </c>
      <c r="U8" s="3"/>
      <c r="V8" s="4" t="s">
        <v>192</v>
      </c>
    </row>
    <row r="9" spans="1:22" ht="21.75" customHeight="1" x14ac:dyDescent="0.2">
      <c r="A9" s="105" t="s">
        <v>21</v>
      </c>
      <c r="B9" s="105"/>
      <c r="C9" s="25"/>
      <c r="D9" s="54">
        <v>0</v>
      </c>
      <c r="E9" s="46"/>
      <c r="F9" s="54">
        <v>9824600410</v>
      </c>
      <c r="G9" s="46"/>
      <c r="H9" s="54">
        <v>-2507375132</v>
      </c>
      <c r="I9" s="46"/>
      <c r="J9" s="54">
        <v>7317225278</v>
      </c>
      <c r="K9" s="25"/>
      <c r="L9" s="32">
        <v>0.7</v>
      </c>
      <c r="M9" s="25"/>
      <c r="N9" s="54">
        <v>0</v>
      </c>
      <c r="O9" s="46"/>
      <c r="P9" s="83">
        <v>-3229420799</v>
      </c>
      <c r="Q9" s="46"/>
      <c r="R9" s="54">
        <v>-2507378112</v>
      </c>
      <c r="S9" s="46"/>
      <c r="T9" s="52">
        <f t="shared" ref="T9:T40" si="0">N9+P9+R9</f>
        <v>-5736798911</v>
      </c>
      <c r="U9" s="25"/>
      <c r="V9" s="32">
        <v>-7.0000000000000007E-2</v>
      </c>
    </row>
    <row r="10" spans="1:22" ht="21.75" customHeight="1" x14ac:dyDescent="0.2">
      <c r="A10" s="106" t="s">
        <v>212</v>
      </c>
      <c r="B10" s="106"/>
      <c r="C10" s="25"/>
      <c r="D10" s="52">
        <v>0</v>
      </c>
      <c r="E10" s="46"/>
      <c r="F10" s="52">
        <v>0</v>
      </c>
      <c r="G10" s="46"/>
      <c r="H10" s="52">
        <v>0</v>
      </c>
      <c r="I10" s="46"/>
      <c r="J10" s="52">
        <v>0</v>
      </c>
      <c r="K10" s="25"/>
      <c r="L10" s="33">
        <v>0</v>
      </c>
      <c r="M10" s="25"/>
      <c r="N10" s="52">
        <v>0</v>
      </c>
      <c r="O10" s="46"/>
      <c r="P10" s="82">
        <v>0</v>
      </c>
      <c r="Q10" s="46"/>
      <c r="R10" s="52">
        <v>-2968807487</v>
      </c>
      <c r="S10" s="46"/>
      <c r="T10" s="52">
        <f t="shared" si="0"/>
        <v>-2968807487</v>
      </c>
      <c r="U10" s="25"/>
      <c r="V10" s="33">
        <v>-0.04</v>
      </c>
    </row>
    <row r="11" spans="1:22" ht="21.75" customHeight="1" x14ac:dyDescent="0.2">
      <c r="A11" s="106" t="s">
        <v>20</v>
      </c>
      <c r="B11" s="106"/>
      <c r="C11" s="25"/>
      <c r="D11" s="52">
        <v>0</v>
      </c>
      <c r="E11" s="46"/>
      <c r="F11" s="52">
        <v>-19750905174</v>
      </c>
      <c r="G11" s="46"/>
      <c r="H11" s="52">
        <v>0</v>
      </c>
      <c r="I11" s="46"/>
      <c r="J11" s="52">
        <v>-19750905174</v>
      </c>
      <c r="K11" s="25"/>
      <c r="L11" s="33">
        <v>-1.88</v>
      </c>
      <c r="M11" s="25"/>
      <c r="N11" s="52">
        <v>5257863520</v>
      </c>
      <c r="O11" s="46"/>
      <c r="P11" s="82">
        <v>62258354430</v>
      </c>
      <c r="Q11" s="46"/>
      <c r="R11" s="52">
        <v>-2589</v>
      </c>
      <c r="S11" s="46"/>
      <c r="T11" s="52">
        <f t="shared" si="0"/>
        <v>67516215361</v>
      </c>
      <c r="U11" s="25"/>
      <c r="V11" s="33">
        <v>0.81</v>
      </c>
    </row>
    <row r="12" spans="1:22" ht="21.75" customHeight="1" x14ac:dyDescent="0.2">
      <c r="A12" s="106" t="s">
        <v>26</v>
      </c>
      <c r="B12" s="106"/>
      <c r="C12" s="25"/>
      <c r="D12" s="52">
        <v>0</v>
      </c>
      <c r="E12" s="46"/>
      <c r="F12" s="52">
        <v>-44731530</v>
      </c>
      <c r="G12" s="46"/>
      <c r="H12" s="52">
        <v>0</v>
      </c>
      <c r="I12" s="46"/>
      <c r="J12" s="52">
        <v>-44731530</v>
      </c>
      <c r="K12" s="25"/>
      <c r="L12" s="33">
        <v>0</v>
      </c>
      <c r="M12" s="25"/>
      <c r="N12" s="52">
        <v>0</v>
      </c>
      <c r="O12" s="46"/>
      <c r="P12" s="82">
        <v>550777388</v>
      </c>
      <c r="Q12" s="46"/>
      <c r="R12" s="52">
        <v>864387078</v>
      </c>
      <c r="S12" s="46"/>
      <c r="T12" s="52">
        <f t="shared" si="0"/>
        <v>1415164466</v>
      </c>
      <c r="U12" s="25"/>
      <c r="V12" s="33">
        <v>0.02</v>
      </c>
    </row>
    <row r="13" spans="1:22" ht="21.75" customHeight="1" x14ac:dyDescent="0.2">
      <c r="A13" s="106" t="s">
        <v>213</v>
      </c>
      <c r="B13" s="106"/>
      <c r="C13" s="25"/>
      <c r="D13" s="52">
        <v>0</v>
      </c>
      <c r="E13" s="46"/>
      <c r="F13" s="52">
        <v>0</v>
      </c>
      <c r="G13" s="46"/>
      <c r="H13" s="52">
        <v>0</v>
      </c>
      <c r="I13" s="46"/>
      <c r="J13" s="52">
        <v>0</v>
      </c>
      <c r="K13" s="25"/>
      <c r="L13" s="33">
        <v>0</v>
      </c>
      <c r="M13" s="25"/>
      <c r="N13" s="52">
        <v>0</v>
      </c>
      <c r="O13" s="46"/>
      <c r="P13" s="82">
        <v>0</v>
      </c>
      <c r="Q13" s="46"/>
      <c r="R13" s="52">
        <v>519221762</v>
      </c>
      <c r="S13" s="46"/>
      <c r="T13" s="52">
        <f t="shared" si="0"/>
        <v>519221762</v>
      </c>
      <c r="U13" s="25"/>
      <c r="V13" s="33">
        <v>0.01</v>
      </c>
    </row>
    <row r="14" spans="1:22" ht="21.75" customHeight="1" x14ac:dyDescent="0.2">
      <c r="A14" s="106" t="s">
        <v>22</v>
      </c>
      <c r="B14" s="106"/>
      <c r="C14" s="25"/>
      <c r="D14" s="52">
        <v>0</v>
      </c>
      <c r="E14" s="46"/>
      <c r="F14" s="52">
        <v>-6323231316</v>
      </c>
      <c r="G14" s="46"/>
      <c r="H14" s="52">
        <v>0</v>
      </c>
      <c r="I14" s="46"/>
      <c r="J14" s="52">
        <v>-6323231316</v>
      </c>
      <c r="K14" s="25"/>
      <c r="L14" s="33">
        <v>-0.6</v>
      </c>
      <c r="M14" s="25"/>
      <c r="N14" s="52">
        <v>3715738400</v>
      </c>
      <c r="O14" s="46"/>
      <c r="P14" s="82">
        <v>9324258232</v>
      </c>
      <c r="Q14" s="46"/>
      <c r="R14" s="52">
        <v>-3157</v>
      </c>
      <c r="S14" s="46"/>
      <c r="T14" s="52">
        <f t="shared" si="0"/>
        <v>13039993475</v>
      </c>
      <c r="U14" s="25"/>
      <c r="V14" s="33">
        <v>0.16</v>
      </c>
    </row>
    <row r="15" spans="1:22" ht="21.75" customHeight="1" x14ac:dyDescent="0.2">
      <c r="A15" s="106" t="s">
        <v>23</v>
      </c>
      <c r="B15" s="106"/>
      <c r="C15" s="25"/>
      <c r="D15" s="52">
        <v>0</v>
      </c>
      <c r="E15" s="46"/>
      <c r="F15" s="52">
        <v>1592096640</v>
      </c>
      <c r="G15" s="46"/>
      <c r="H15" s="52">
        <v>0</v>
      </c>
      <c r="I15" s="46"/>
      <c r="J15" s="52">
        <v>1592096640</v>
      </c>
      <c r="K15" s="25"/>
      <c r="L15" s="33">
        <v>0.15</v>
      </c>
      <c r="M15" s="25"/>
      <c r="N15" s="52">
        <v>186569700</v>
      </c>
      <c r="O15" s="46"/>
      <c r="P15" s="82">
        <v>2749664566</v>
      </c>
      <c r="Q15" s="46"/>
      <c r="R15" s="52">
        <v>-9617</v>
      </c>
      <c r="S15" s="46"/>
      <c r="T15" s="52">
        <f t="shared" si="0"/>
        <v>2936224649</v>
      </c>
      <c r="U15" s="25"/>
      <c r="V15" s="33">
        <v>0.04</v>
      </c>
    </row>
    <row r="16" spans="1:22" ht="21.75" customHeight="1" x14ac:dyDescent="0.2">
      <c r="A16" s="106" t="s">
        <v>214</v>
      </c>
      <c r="B16" s="106"/>
      <c r="C16" s="25"/>
      <c r="D16" s="52">
        <v>0</v>
      </c>
      <c r="E16" s="46"/>
      <c r="F16" s="52">
        <v>0</v>
      </c>
      <c r="G16" s="46"/>
      <c r="H16" s="52">
        <v>0</v>
      </c>
      <c r="I16" s="46"/>
      <c r="J16" s="52">
        <v>0</v>
      </c>
      <c r="K16" s="25"/>
      <c r="L16" s="33">
        <v>0</v>
      </c>
      <c r="M16" s="25"/>
      <c r="N16" s="52">
        <v>49999950</v>
      </c>
      <c r="O16" s="46"/>
      <c r="P16" s="82">
        <v>0</v>
      </c>
      <c r="Q16" s="46"/>
      <c r="R16" s="52">
        <v>3575088928</v>
      </c>
      <c r="S16" s="46"/>
      <c r="T16" s="52">
        <f t="shared" si="0"/>
        <v>3625088878</v>
      </c>
      <c r="U16" s="25"/>
      <c r="V16" s="33">
        <v>0.04</v>
      </c>
    </row>
    <row r="17" spans="1:22" ht="21.75" customHeight="1" x14ac:dyDescent="0.2">
      <c r="A17" s="106" t="s">
        <v>56</v>
      </c>
      <c r="B17" s="106"/>
      <c r="C17" s="25"/>
      <c r="D17" s="52">
        <v>0</v>
      </c>
      <c r="E17" s="46"/>
      <c r="F17" s="52">
        <v>105251493921</v>
      </c>
      <c r="G17" s="46"/>
      <c r="H17" s="52">
        <v>0</v>
      </c>
      <c r="I17" s="46"/>
      <c r="J17" s="52">
        <v>105251493921</v>
      </c>
      <c r="K17" s="25"/>
      <c r="L17" s="33">
        <v>10.01</v>
      </c>
      <c r="M17" s="25"/>
      <c r="N17" s="52">
        <v>9297507260</v>
      </c>
      <c r="O17" s="46"/>
      <c r="P17" s="82">
        <v>222226613129</v>
      </c>
      <c r="Q17" s="46"/>
      <c r="R17" s="52">
        <v>-12948</v>
      </c>
      <c r="S17" s="46"/>
      <c r="T17" s="52">
        <f t="shared" si="0"/>
        <v>231524107441</v>
      </c>
      <c r="U17" s="25"/>
      <c r="V17" s="33">
        <v>2.78</v>
      </c>
    </row>
    <row r="18" spans="1:22" ht="21.75" customHeight="1" x14ac:dyDescent="0.2">
      <c r="A18" s="106" t="s">
        <v>215</v>
      </c>
      <c r="B18" s="106"/>
      <c r="C18" s="25"/>
      <c r="D18" s="52">
        <v>0</v>
      </c>
      <c r="E18" s="46"/>
      <c r="F18" s="52">
        <v>0</v>
      </c>
      <c r="G18" s="46"/>
      <c r="H18" s="52">
        <v>0</v>
      </c>
      <c r="I18" s="46"/>
      <c r="J18" s="52">
        <v>0</v>
      </c>
      <c r="K18" s="25"/>
      <c r="L18" s="33">
        <v>0</v>
      </c>
      <c r="M18" s="25"/>
      <c r="N18" s="52">
        <v>0</v>
      </c>
      <c r="O18" s="46"/>
      <c r="P18" s="82">
        <v>0</v>
      </c>
      <c r="Q18" s="46"/>
      <c r="R18" s="52">
        <v>-82514461</v>
      </c>
      <c r="S18" s="46"/>
      <c r="T18" s="52">
        <f t="shared" si="0"/>
        <v>-82514461</v>
      </c>
      <c r="U18" s="25"/>
      <c r="V18" s="33">
        <v>0</v>
      </c>
    </row>
    <row r="19" spans="1:22" ht="21.75" customHeight="1" x14ac:dyDescent="0.2">
      <c r="A19" s="106" t="s">
        <v>216</v>
      </c>
      <c r="B19" s="106"/>
      <c r="C19" s="25"/>
      <c r="D19" s="52">
        <v>0</v>
      </c>
      <c r="E19" s="46"/>
      <c r="F19" s="52">
        <v>0</v>
      </c>
      <c r="G19" s="46"/>
      <c r="H19" s="52">
        <v>0</v>
      </c>
      <c r="I19" s="46"/>
      <c r="J19" s="52">
        <v>0</v>
      </c>
      <c r="K19" s="25"/>
      <c r="L19" s="33">
        <v>0</v>
      </c>
      <c r="M19" s="25"/>
      <c r="N19" s="52">
        <v>0</v>
      </c>
      <c r="O19" s="46"/>
      <c r="P19" s="82">
        <v>0</v>
      </c>
      <c r="Q19" s="46"/>
      <c r="R19" s="52">
        <v>-133616382</v>
      </c>
      <c r="S19" s="46"/>
      <c r="T19" s="52">
        <f t="shared" si="0"/>
        <v>-133616382</v>
      </c>
      <c r="U19" s="25"/>
      <c r="V19" s="33">
        <v>0</v>
      </c>
    </row>
    <row r="20" spans="1:22" ht="21.75" customHeight="1" x14ac:dyDescent="0.2">
      <c r="A20" s="106" t="s">
        <v>51</v>
      </c>
      <c r="B20" s="106"/>
      <c r="C20" s="25"/>
      <c r="D20" s="52">
        <v>0</v>
      </c>
      <c r="E20" s="46"/>
      <c r="F20" s="52">
        <v>6117409718</v>
      </c>
      <c r="G20" s="46"/>
      <c r="H20" s="52">
        <v>0</v>
      </c>
      <c r="I20" s="46"/>
      <c r="J20" s="52">
        <v>6117409718</v>
      </c>
      <c r="K20" s="25"/>
      <c r="L20" s="33">
        <v>0.57999999999999996</v>
      </c>
      <c r="M20" s="25"/>
      <c r="N20" s="52">
        <v>2038038400</v>
      </c>
      <c r="O20" s="46"/>
      <c r="P20" s="82">
        <v>7062348027</v>
      </c>
      <c r="Q20" s="46"/>
      <c r="R20" s="52">
        <v>-1634</v>
      </c>
      <c r="S20" s="46"/>
      <c r="T20" s="52">
        <f t="shared" si="0"/>
        <v>9100384793</v>
      </c>
      <c r="U20" s="25"/>
      <c r="V20" s="33">
        <v>0.11</v>
      </c>
    </row>
    <row r="21" spans="1:22" ht="21.75" customHeight="1" x14ac:dyDescent="0.2">
      <c r="A21" s="106" t="s">
        <v>217</v>
      </c>
      <c r="B21" s="106"/>
      <c r="C21" s="25"/>
      <c r="D21" s="52">
        <v>0</v>
      </c>
      <c r="E21" s="46"/>
      <c r="F21" s="52">
        <v>0</v>
      </c>
      <c r="G21" s="46"/>
      <c r="H21" s="52">
        <v>0</v>
      </c>
      <c r="I21" s="46"/>
      <c r="J21" s="52">
        <v>0</v>
      </c>
      <c r="K21" s="25"/>
      <c r="L21" s="33">
        <v>0</v>
      </c>
      <c r="M21" s="25"/>
      <c r="N21" s="52">
        <v>0</v>
      </c>
      <c r="O21" s="46"/>
      <c r="P21" s="82">
        <v>0</v>
      </c>
      <c r="Q21" s="46"/>
      <c r="R21" s="52">
        <v>-449676309</v>
      </c>
      <c r="S21" s="46"/>
      <c r="T21" s="52">
        <f t="shared" si="0"/>
        <v>-449676309</v>
      </c>
      <c r="U21" s="25"/>
      <c r="V21" s="33">
        <v>-0.01</v>
      </c>
    </row>
    <row r="22" spans="1:22" ht="21.75" customHeight="1" x14ac:dyDescent="0.2">
      <c r="A22" s="106" t="s">
        <v>25</v>
      </c>
      <c r="B22" s="106"/>
      <c r="C22" s="25"/>
      <c r="D22" s="52">
        <v>0</v>
      </c>
      <c r="E22" s="46"/>
      <c r="F22" s="52">
        <v>2334589211</v>
      </c>
      <c r="G22" s="46"/>
      <c r="H22" s="52">
        <v>0</v>
      </c>
      <c r="I22" s="46"/>
      <c r="J22" s="52">
        <v>2334589211</v>
      </c>
      <c r="K22" s="25"/>
      <c r="L22" s="33">
        <v>0.22</v>
      </c>
      <c r="M22" s="25"/>
      <c r="N22" s="52">
        <v>1146051430</v>
      </c>
      <c r="O22" s="46"/>
      <c r="P22" s="82">
        <v>4771496619</v>
      </c>
      <c r="Q22" s="46"/>
      <c r="R22" s="52">
        <v>-4518</v>
      </c>
      <c r="S22" s="46"/>
      <c r="T22" s="52">
        <f t="shared" si="0"/>
        <v>5917543531</v>
      </c>
      <c r="U22" s="25"/>
      <c r="V22" s="33">
        <v>7.0000000000000007E-2</v>
      </c>
    </row>
    <row r="23" spans="1:22" ht="21.75" customHeight="1" x14ac:dyDescent="0.2">
      <c r="A23" s="106" t="s">
        <v>218</v>
      </c>
      <c r="B23" s="106"/>
      <c r="C23" s="25"/>
      <c r="D23" s="52">
        <v>0</v>
      </c>
      <c r="E23" s="46"/>
      <c r="F23" s="52">
        <v>0</v>
      </c>
      <c r="G23" s="46"/>
      <c r="H23" s="52">
        <v>0</v>
      </c>
      <c r="I23" s="46"/>
      <c r="J23" s="52">
        <v>0</v>
      </c>
      <c r="K23" s="25"/>
      <c r="L23" s="33">
        <v>0</v>
      </c>
      <c r="M23" s="25"/>
      <c r="N23" s="52">
        <v>1125000000</v>
      </c>
      <c r="O23" s="46"/>
      <c r="P23" s="82">
        <v>0</v>
      </c>
      <c r="Q23" s="46"/>
      <c r="R23" s="52">
        <v>-51721084</v>
      </c>
      <c r="S23" s="46"/>
      <c r="T23" s="52">
        <f t="shared" si="0"/>
        <v>1073278916</v>
      </c>
      <c r="U23" s="25"/>
      <c r="V23" s="33">
        <v>0.01</v>
      </c>
    </row>
    <row r="24" spans="1:22" ht="21.75" customHeight="1" x14ac:dyDescent="0.2">
      <c r="A24" s="106" t="s">
        <v>55</v>
      </c>
      <c r="B24" s="106"/>
      <c r="C24" s="25"/>
      <c r="D24" s="52">
        <v>0</v>
      </c>
      <c r="E24" s="46"/>
      <c r="F24" s="52">
        <v>859688540</v>
      </c>
      <c r="G24" s="46"/>
      <c r="H24" s="52">
        <v>0</v>
      </c>
      <c r="I24" s="46"/>
      <c r="J24" s="52">
        <v>859688540</v>
      </c>
      <c r="K24" s="25"/>
      <c r="L24" s="33">
        <v>0.08</v>
      </c>
      <c r="M24" s="25"/>
      <c r="N24" s="52">
        <v>2295551860</v>
      </c>
      <c r="O24" s="46"/>
      <c r="P24" s="82">
        <v>2666261047</v>
      </c>
      <c r="Q24" s="46"/>
      <c r="R24" s="52">
        <v>-2395</v>
      </c>
      <c r="S24" s="46"/>
      <c r="T24" s="52">
        <f t="shared" si="0"/>
        <v>4961810512</v>
      </c>
      <c r="U24" s="25"/>
      <c r="V24" s="33">
        <v>0.06</v>
      </c>
    </row>
    <row r="25" spans="1:22" ht="21.75" customHeight="1" x14ac:dyDescent="0.2">
      <c r="A25" s="106" t="s">
        <v>53</v>
      </c>
      <c r="B25" s="106"/>
      <c r="C25" s="25"/>
      <c r="D25" s="52">
        <v>0</v>
      </c>
      <c r="E25" s="46"/>
      <c r="F25" s="52">
        <v>-1403466584</v>
      </c>
      <c r="G25" s="46"/>
      <c r="H25" s="52">
        <v>0</v>
      </c>
      <c r="I25" s="46"/>
      <c r="J25" s="52">
        <v>-1403466584</v>
      </c>
      <c r="K25" s="25"/>
      <c r="L25" s="33">
        <v>-0.13</v>
      </c>
      <c r="M25" s="25"/>
      <c r="N25" s="52">
        <v>0</v>
      </c>
      <c r="O25" s="46"/>
      <c r="P25" s="82">
        <v>-2894029455</v>
      </c>
      <c r="Q25" s="46"/>
      <c r="R25" s="52">
        <v>-1099</v>
      </c>
      <c r="S25" s="46"/>
      <c r="T25" s="52">
        <f t="shared" si="0"/>
        <v>-2894030554</v>
      </c>
      <c r="U25" s="25"/>
      <c r="V25" s="33">
        <v>-0.03</v>
      </c>
    </row>
    <row r="26" spans="1:22" ht="21.75" customHeight="1" x14ac:dyDescent="0.2">
      <c r="A26" s="106" t="s">
        <v>19</v>
      </c>
      <c r="B26" s="106"/>
      <c r="C26" s="25"/>
      <c r="D26" s="52">
        <v>0</v>
      </c>
      <c r="E26" s="46"/>
      <c r="F26" s="52">
        <v>-1447661341</v>
      </c>
      <c r="G26" s="46"/>
      <c r="H26" s="52">
        <v>0</v>
      </c>
      <c r="I26" s="46"/>
      <c r="J26" s="52">
        <v>-1447661341</v>
      </c>
      <c r="K26" s="25"/>
      <c r="L26" s="33">
        <v>-0.14000000000000001</v>
      </c>
      <c r="M26" s="25"/>
      <c r="N26" s="52">
        <v>2295000000</v>
      </c>
      <c r="O26" s="46"/>
      <c r="P26" s="82">
        <v>5630548347</v>
      </c>
      <c r="Q26" s="46"/>
      <c r="R26" s="52">
        <v>0</v>
      </c>
      <c r="S26" s="46"/>
      <c r="T26" s="52">
        <f t="shared" si="0"/>
        <v>7925548347</v>
      </c>
      <c r="U26" s="25"/>
      <c r="V26" s="33">
        <v>0.1</v>
      </c>
    </row>
    <row r="27" spans="1:22" ht="21.75" customHeight="1" x14ac:dyDescent="0.2">
      <c r="A27" s="106" t="s">
        <v>34</v>
      </c>
      <c r="B27" s="106"/>
      <c r="C27" s="25"/>
      <c r="D27" s="52">
        <v>0</v>
      </c>
      <c r="E27" s="46"/>
      <c r="F27" s="52">
        <v>2201837436</v>
      </c>
      <c r="G27" s="46"/>
      <c r="H27" s="52">
        <v>0</v>
      </c>
      <c r="I27" s="46"/>
      <c r="J27" s="52">
        <v>2201837436</v>
      </c>
      <c r="K27" s="25"/>
      <c r="L27" s="33">
        <v>0.21</v>
      </c>
      <c r="M27" s="25"/>
      <c r="N27" s="52">
        <v>1884409170</v>
      </c>
      <c r="O27" s="46"/>
      <c r="P27" s="82">
        <v>3078316997</v>
      </c>
      <c r="Q27" s="46"/>
      <c r="R27" s="52">
        <v>0</v>
      </c>
      <c r="S27" s="46"/>
      <c r="T27" s="52">
        <f t="shared" si="0"/>
        <v>4962726167</v>
      </c>
      <c r="U27" s="25"/>
      <c r="V27" s="33">
        <v>0.06</v>
      </c>
    </row>
    <row r="28" spans="1:22" ht="21.75" customHeight="1" x14ac:dyDescent="0.2">
      <c r="A28" s="106" t="s">
        <v>24</v>
      </c>
      <c r="B28" s="106"/>
      <c r="C28" s="25"/>
      <c r="D28" s="52">
        <v>93507609505</v>
      </c>
      <c r="E28" s="46"/>
      <c r="F28" s="52">
        <v>-58496092867</v>
      </c>
      <c r="G28" s="46"/>
      <c r="H28" s="52">
        <v>0</v>
      </c>
      <c r="I28" s="46"/>
      <c r="J28" s="52">
        <v>35011516638</v>
      </c>
      <c r="K28" s="25"/>
      <c r="L28" s="33">
        <v>3.33</v>
      </c>
      <c r="M28" s="25"/>
      <c r="N28" s="52">
        <v>93507609505</v>
      </c>
      <c r="O28" s="46"/>
      <c r="P28" s="82">
        <v>36880059087</v>
      </c>
      <c r="Q28" s="46"/>
      <c r="R28" s="52">
        <v>0</v>
      </c>
      <c r="S28" s="46"/>
      <c r="T28" s="52">
        <f t="shared" si="0"/>
        <v>130387668592</v>
      </c>
      <c r="U28" s="25"/>
      <c r="V28" s="33">
        <v>1.56</v>
      </c>
    </row>
    <row r="29" spans="1:22" ht="21.75" customHeight="1" x14ac:dyDescent="0.2">
      <c r="A29" s="106" t="s">
        <v>54</v>
      </c>
      <c r="B29" s="106"/>
      <c r="C29" s="25"/>
      <c r="D29" s="52">
        <v>0</v>
      </c>
      <c r="E29" s="46"/>
      <c r="F29" s="52">
        <v>959607332</v>
      </c>
      <c r="G29" s="46"/>
      <c r="H29" s="52">
        <v>0</v>
      </c>
      <c r="I29" s="46"/>
      <c r="J29" s="52">
        <v>959607332</v>
      </c>
      <c r="K29" s="25"/>
      <c r="L29" s="33">
        <v>0.09</v>
      </c>
      <c r="M29" s="25"/>
      <c r="N29" s="52">
        <v>1747740150</v>
      </c>
      <c r="O29" s="46"/>
      <c r="P29" s="82">
        <v>2926714776</v>
      </c>
      <c r="Q29" s="46"/>
      <c r="R29" s="52">
        <v>0</v>
      </c>
      <c r="S29" s="46"/>
      <c r="T29" s="52">
        <f t="shared" si="0"/>
        <v>4674454926</v>
      </c>
      <c r="U29" s="25"/>
      <c r="V29" s="33">
        <v>0.06</v>
      </c>
    </row>
    <row r="30" spans="1:22" ht="21.75" customHeight="1" x14ac:dyDescent="0.2">
      <c r="A30" s="106" t="s">
        <v>35</v>
      </c>
      <c r="B30" s="106"/>
      <c r="C30" s="25"/>
      <c r="D30" s="52">
        <v>0</v>
      </c>
      <c r="E30" s="46"/>
      <c r="F30" s="52">
        <v>0</v>
      </c>
      <c r="G30" s="46"/>
      <c r="H30" s="52">
        <v>0</v>
      </c>
      <c r="I30" s="46"/>
      <c r="J30" s="52">
        <v>0</v>
      </c>
      <c r="K30" s="25"/>
      <c r="L30" s="33">
        <v>0</v>
      </c>
      <c r="M30" s="25"/>
      <c r="N30" s="52">
        <v>0</v>
      </c>
      <c r="O30" s="46"/>
      <c r="P30" s="82">
        <v>-7671</v>
      </c>
      <c r="Q30" s="46"/>
      <c r="R30" s="52">
        <v>0</v>
      </c>
      <c r="S30" s="46"/>
      <c r="T30" s="52">
        <f t="shared" si="0"/>
        <v>-7671</v>
      </c>
      <c r="U30" s="25"/>
      <c r="V30" s="33">
        <v>0</v>
      </c>
    </row>
    <row r="31" spans="1:22" ht="21.75" customHeight="1" x14ac:dyDescent="0.2">
      <c r="A31" s="106" t="s">
        <v>48</v>
      </c>
      <c r="B31" s="106"/>
      <c r="C31" s="25"/>
      <c r="D31" s="52">
        <v>0</v>
      </c>
      <c r="E31" s="46"/>
      <c r="F31" s="52">
        <v>0</v>
      </c>
      <c r="G31" s="46"/>
      <c r="H31" s="52">
        <v>0</v>
      </c>
      <c r="I31" s="46"/>
      <c r="J31" s="52">
        <v>0</v>
      </c>
      <c r="K31" s="25"/>
      <c r="L31" s="33">
        <v>0</v>
      </c>
      <c r="M31" s="25"/>
      <c r="N31" s="52">
        <v>0</v>
      </c>
      <c r="O31" s="46"/>
      <c r="P31" s="82">
        <v>-9113</v>
      </c>
      <c r="Q31" s="46"/>
      <c r="R31" s="52">
        <v>0</v>
      </c>
      <c r="S31" s="46"/>
      <c r="T31" s="52">
        <f t="shared" si="0"/>
        <v>-9113</v>
      </c>
      <c r="U31" s="25"/>
      <c r="V31" s="33">
        <v>0</v>
      </c>
    </row>
    <row r="32" spans="1:22" ht="21.75" customHeight="1" x14ac:dyDescent="0.2">
      <c r="A32" s="106" t="s">
        <v>31</v>
      </c>
      <c r="B32" s="106"/>
      <c r="C32" s="25"/>
      <c r="D32" s="52">
        <v>0</v>
      </c>
      <c r="E32" s="46"/>
      <c r="F32" s="52">
        <v>0</v>
      </c>
      <c r="G32" s="46"/>
      <c r="H32" s="52">
        <v>0</v>
      </c>
      <c r="I32" s="46"/>
      <c r="J32" s="52">
        <v>0</v>
      </c>
      <c r="K32" s="25"/>
      <c r="L32" s="33">
        <v>0</v>
      </c>
      <c r="M32" s="25"/>
      <c r="N32" s="52">
        <v>0</v>
      </c>
      <c r="O32" s="46"/>
      <c r="P32" s="82">
        <v>-19580</v>
      </c>
      <c r="Q32" s="46"/>
      <c r="R32" s="52">
        <v>0</v>
      </c>
      <c r="S32" s="46"/>
      <c r="T32" s="52">
        <f t="shared" si="0"/>
        <v>-19580</v>
      </c>
      <c r="U32" s="25"/>
      <c r="V32" s="33">
        <v>0</v>
      </c>
    </row>
    <row r="33" spans="1:22" ht="21.75" customHeight="1" x14ac:dyDescent="0.2">
      <c r="A33" s="106" t="s">
        <v>38</v>
      </c>
      <c r="B33" s="106"/>
      <c r="C33" s="25"/>
      <c r="D33" s="52">
        <v>0</v>
      </c>
      <c r="E33" s="46"/>
      <c r="F33" s="52">
        <v>0</v>
      </c>
      <c r="G33" s="46"/>
      <c r="H33" s="52">
        <v>0</v>
      </c>
      <c r="I33" s="46"/>
      <c r="J33" s="52">
        <v>0</v>
      </c>
      <c r="K33" s="25"/>
      <c r="L33" s="33">
        <v>0</v>
      </c>
      <c r="M33" s="25"/>
      <c r="N33" s="52">
        <v>0</v>
      </c>
      <c r="O33" s="46"/>
      <c r="P33" s="82">
        <v>-12334</v>
      </c>
      <c r="Q33" s="46"/>
      <c r="R33" s="52">
        <v>0</v>
      </c>
      <c r="S33" s="46"/>
      <c r="T33" s="52">
        <f t="shared" si="0"/>
        <v>-12334</v>
      </c>
      <c r="U33" s="25"/>
      <c r="V33" s="33">
        <v>0</v>
      </c>
    </row>
    <row r="34" spans="1:22" ht="21.75" customHeight="1" x14ac:dyDescent="0.2">
      <c r="A34" s="106" t="s">
        <v>61</v>
      </c>
      <c r="B34" s="106"/>
      <c r="C34" s="25"/>
      <c r="D34" s="52">
        <v>0</v>
      </c>
      <c r="E34" s="46"/>
      <c r="F34" s="52">
        <v>-1344897084</v>
      </c>
      <c r="G34" s="46"/>
      <c r="H34" s="52">
        <v>0</v>
      </c>
      <c r="I34" s="46"/>
      <c r="J34" s="52">
        <v>-1344897084</v>
      </c>
      <c r="K34" s="25"/>
      <c r="L34" s="33">
        <v>-0.13</v>
      </c>
      <c r="M34" s="25"/>
      <c r="N34" s="52">
        <v>0</v>
      </c>
      <c r="O34" s="46"/>
      <c r="P34" s="82">
        <v>-1344897084</v>
      </c>
      <c r="Q34" s="46"/>
      <c r="R34" s="52">
        <v>0</v>
      </c>
      <c r="S34" s="46"/>
      <c r="T34" s="52">
        <f t="shared" si="0"/>
        <v>-1344897084</v>
      </c>
      <c r="U34" s="25"/>
      <c r="V34" s="33">
        <v>-0.02</v>
      </c>
    </row>
    <row r="35" spans="1:22" ht="21.75" customHeight="1" x14ac:dyDescent="0.2">
      <c r="A35" s="106" t="s">
        <v>41</v>
      </c>
      <c r="B35" s="106"/>
      <c r="C35" s="25"/>
      <c r="D35" s="52">
        <v>0</v>
      </c>
      <c r="E35" s="46"/>
      <c r="F35" s="52">
        <v>0</v>
      </c>
      <c r="G35" s="46"/>
      <c r="H35" s="52">
        <v>0</v>
      </c>
      <c r="I35" s="46"/>
      <c r="J35" s="52">
        <v>0</v>
      </c>
      <c r="K35" s="25"/>
      <c r="L35" s="33">
        <v>0</v>
      </c>
      <c r="M35" s="25"/>
      <c r="N35" s="52">
        <v>0</v>
      </c>
      <c r="O35" s="46"/>
      <c r="P35" s="82">
        <v>-23157</v>
      </c>
      <c r="Q35" s="46"/>
      <c r="R35" s="52">
        <v>0</v>
      </c>
      <c r="S35" s="46"/>
      <c r="T35" s="52">
        <f t="shared" si="0"/>
        <v>-23157</v>
      </c>
      <c r="U35" s="25"/>
      <c r="V35" s="33">
        <v>0</v>
      </c>
    </row>
    <row r="36" spans="1:22" ht="21.75" customHeight="1" x14ac:dyDescent="0.2">
      <c r="A36" s="106" t="s">
        <v>30</v>
      </c>
      <c r="B36" s="106"/>
      <c r="C36" s="25"/>
      <c r="D36" s="52">
        <v>0</v>
      </c>
      <c r="E36" s="46"/>
      <c r="F36" s="52">
        <v>0</v>
      </c>
      <c r="G36" s="46"/>
      <c r="H36" s="52">
        <v>0</v>
      </c>
      <c r="I36" s="46"/>
      <c r="J36" s="52">
        <v>0</v>
      </c>
      <c r="K36" s="25"/>
      <c r="L36" s="33">
        <v>0</v>
      </c>
      <c r="M36" s="25"/>
      <c r="N36" s="52">
        <v>0</v>
      </c>
      <c r="O36" s="46"/>
      <c r="P36" s="82">
        <v>-7689</v>
      </c>
      <c r="Q36" s="46"/>
      <c r="R36" s="52">
        <v>0</v>
      </c>
      <c r="S36" s="46"/>
      <c r="T36" s="52">
        <f t="shared" si="0"/>
        <v>-7689</v>
      </c>
      <c r="U36" s="25"/>
      <c r="V36" s="33">
        <v>0</v>
      </c>
    </row>
    <row r="37" spans="1:22" ht="21.75" customHeight="1" x14ac:dyDescent="0.2">
      <c r="A37" s="106" t="s">
        <v>49</v>
      </c>
      <c r="B37" s="106"/>
      <c r="C37" s="25"/>
      <c r="D37" s="52">
        <v>0</v>
      </c>
      <c r="E37" s="46"/>
      <c r="F37" s="52">
        <v>0</v>
      </c>
      <c r="G37" s="46"/>
      <c r="H37" s="52">
        <v>0</v>
      </c>
      <c r="I37" s="46"/>
      <c r="J37" s="52">
        <v>0</v>
      </c>
      <c r="K37" s="25"/>
      <c r="L37" s="33">
        <v>0</v>
      </c>
      <c r="M37" s="25"/>
      <c r="N37" s="52">
        <v>0</v>
      </c>
      <c r="O37" s="46"/>
      <c r="P37" s="82">
        <v>-7725</v>
      </c>
      <c r="Q37" s="46"/>
      <c r="R37" s="52">
        <v>0</v>
      </c>
      <c r="S37" s="46"/>
      <c r="T37" s="52">
        <f t="shared" si="0"/>
        <v>-7725</v>
      </c>
      <c r="U37" s="25"/>
      <c r="V37" s="33">
        <v>0</v>
      </c>
    </row>
    <row r="38" spans="1:22" ht="21.75" customHeight="1" x14ac:dyDescent="0.2">
      <c r="A38" s="106" t="s">
        <v>50</v>
      </c>
      <c r="B38" s="106"/>
      <c r="C38" s="25"/>
      <c r="D38" s="52">
        <v>0</v>
      </c>
      <c r="E38" s="46"/>
      <c r="F38" s="52">
        <v>0</v>
      </c>
      <c r="G38" s="46"/>
      <c r="H38" s="52">
        <v>0</v>
      </c>
      <c r="I38" s="46"/>
      <c r="J38" s="52">
        <v>0</v>
      </c>
      <c r="K38" s="25"/>
      <c r="L38" s="33">
        <v>0</v>
      </c>
      <c r="M38" s="25"/>
      <c r="N38" s="52">
        <v>0</v>
      </c>
      <c r="O38" s="46"/>
      <c r="P38" s="82">
        <v>-21555</v>
      </c>
      <c r="Q38" s="46"/>
      <c r="R38" s="52">
        <v>0</v>
      </c>
      <c r="S38" s="46"/>
      <c r="T38" s="52">
        <f t="shared" si="0"/>
        <v>-21555</v>
      </c>
      <c r="U38" s="25"/>
      <c r="V38" s="33">
        <v>0</v>
      </c>
    </row>
    <row r="39" spans="1:22" ht="21.75" customHeight="1" x14ac:dyDescent="0.2">
      <c r="A39" s="106" t="s">
        <v>44</v>
      </c>
      <c r="B39" s="106"/>
      <c r="C39" s="25"/>
      <c r="D39" s="52">
        <v>0</v>
      </c>
      <c r="E39" s="46"/>
      <c r="F39" s="52">
        <v>0</v>
      </c>
      <c r="G39" s="46"/>
      <c r="H39" s="52">
        <v>0</v>
      </c>
      <c r="I39" s="46"/>
      <c r="J39" s="52">
        <v>0</v>
      </c>
      <c r="K39" s="25"/>
      <c r="L39" s="33">
        <v>0</v>
      </c>
      <c r="M39" s="25"/>
      <c r="N39" s="52">
        <v>0</v>
      </c>
      <c r="O39" s="46"/>
      <c r="P39" s="82">
        <v>-10448</v>
      </c>
      <c r="Q39" s="46"/>
      <c r="R39" s="52">
        <v>0</v>
      </c>
      <c r="S39" s="46"/>
      <c r="T39" s="52">
        <f t="shared" si="0"/>
        <v>-10448</v>
      </c>
      <c r="U39" s="25"/>
      <c r="V39" s="33">
        <v>0</v>
      </c>
    </row>
    <row r="40" spans="1:22" ht="21.75" customHeight="1" x14ac:dyDescent="0.2">
      <c r="A40" s="106" t="s">
        <v>39</v>
      </c>
      <c r="B40" s="106"/>
      <c r="C40" s="25"/>
      <c r="D40" s="52">
        <v>0</v>
      </c>
      <c r="E40" s="46"/>
      <c r="F40" s="52">
        <v>0</v>
      </c>
      <c r="G40" s="46"/>
      <c r="H40" s="52">
        <v>0</v>
      </c>
      <c r="I40" s="46"/>
      <c r="J40" s="52">
        <v>0</v>
      </c>
      <c r="K40" s="25"/>
      <c r="L40" s="33">
        <v>0</v>
      </c>
      <c r="M40" s="25"/>
      <c r="N40" s="52">
        <v>0</v>
      </c>
      <c r="O40" s="46"/>
      <c r="P40" s="82">
        <v>-20968</v>
      </c>
      <c r="Q40" s="46"/>
      <c r="R40" s="52">
        <v>0</v>
      </c>
      <c r="S40" s="46"/>
      <c r="T40" s="52">
        <f t="shared" si="0"/>
        <v>-20968</v>
      </c>
      <c r="U40" s="25"/>
      <c r="V40" s="33">
        <v>0</v>
      </c>
    </row>
    <row r="41" spans="1:22" ht="21.75" customHeight="1" x14ac:dyDescent="0.2">
      <c r="A41" s="106" t="s">
        <v>59</v>
      </c>
      <c r="B41" s="106"/>
      <c r="C41" s="25"/>
      <c r="D41" s="52">
        <v>0</v>
      </c>
      <c r="E41" s="46"/>
      <c r="F41" s="52">
        <v>-797023017</v>
      </c>
      <c r="G41" s="46"/>
      <c r="H41" s="52">
        <v>0</v>
      </c>
      <c r="I41" s="46"/>
      <c r="J41" s="52">
        <v>-797023017</v>
      </c>
      <c r="K41" s="25"/>
      <c r="L41" s="33">
        <v>-0.08</v>
      </c>
      <c r="M41" s="25"/>
      <c r="N41" s="52">
        <v>0</v>
      </c>
      <c r="O41" s="46"/>
      <c r="P41" s="82">
        <v>-797023017</v>
      </c>
      <c r="Q41" s="46"/>
      <c r="R41" s="52">
        <v>0</v>
      </c>
      <c r="S41" s="46"/>
      <c r="T41" s="52">
        <f t="shared" ref="T41:T61" si="1">N41+P41+R41</f>
        <v>-797023017</v>
      </c>
      <c r="U41" s="25"/>
      <c r="V41" s="33">
        <v>-0.01</v>
      </c>
    </row>
    <row r="42" spans="1:22" ht="21.75" customHeight="1" x14ac:dyDescent="0.2">
      <c r="A42" s="106" t="s">
        <v>65</v>
      </c>
      <c r="B42" s="106"/>
      <c r="C42" s="25"/>
      <c r="D42" s="52">
        <v>0</v>
      </c>
      <c r="E42" s="46"/>
      <c r="F42" s="52">
        <v>22372791398</v>
      </c>
      <c r="G42" s="46"/>
      <c r="H42" s="52">
        <v>0</v>
      </c>
      <c r="I42" s="46"/>
      <c r="J42" s="52">
        <v>22372791398</v>
      </c>
      <c r="K42" s="25"/>
      <c r="L42" s="33">
        <v>2.13</v>
      </c>
      <c r="M42" s="25"/>
      <c r="N42" s="52">
        <v>0</v>
      </c>
      <c r="O42" s="46"/>
      <c r="P42" s="82">
        <v>22372791398</v>
      </c>
      <c r="Q42" s="46"/>
      <c r="R42" s="52">
        <v>0</v>
      </c>
      <c r="S42" s="46"/>
      <c r="T42" s="52">
        <f t="shared" si="1"/>
        <v>22372791398</v>
      </c>
      <c r="U42" s="25"/>
      <c r="V42" s="33">
        <v>0.27</v>
      </c>
    </row>
    <row r="43" spans="1:22" ht="21.75" customHeight="1" x14ac:dyDescent="0.2">
      <c r="A43" s="106" t="s">
        <v>40</v>
      </c>
      <c r="B43" s="106"/>
      <c r="C43" s="25"/>
      <c r="D43" s="52">
        <v>0</v>
      </c>
      <c r="E43" s="46"/>
      <c r="F43" s="52">
        <v>0</v>
      </c>
      <c r="G43" s="46"/>
      <c r="H43" s="52">
        <v>0</v>
      </c>
      <c r="I43" s="46"/>
      <c r="J43" s="52">
        <v>0</v>
      </c>
      <c r="K43" s="25"/>
      <c r="L43" s="33">
        <v>0</v>
      </c>
      <c r="M43" s="25"/>
      <c r="N43" s="52">
        <v>0</v>
      </c>
      <c r="O43" s="46"/>
      <c r="P43" s="82">
        <v>-35403</v>
      </c>
      <c r="Q43" s="46"/>
      <c r="R43" s="52">
        <v>0</v>
      </c>
      <c r="S43" s="46"/>
      <c r="T43" s="52">
        <f t="shared" si="1"/>
        <v>-35403</v>
      </c>
      <c r="U43" s="25"/>
      <c r="V43" s="33">
        <v>0</v>
      </c>
    </row>
    <row r="44" spans="1:22" ht="21.75" customHeight="1" x14ac:dyDescent="0.2">
      <c r="A44" s="106" t="s">
        <v>64</v>
      </c>
      <c r="B44" s="106"/>
      <c r="C44" s="25"/>
      <c r="D44" s="52">
        <v>0</v>
      </c>
      <c r="E44" s="46"/>
      <c r="F44" s="52">
        <v>-93840838435</v>
      </c>
      <c r="G44" s="46"/>
      <c r="H44" s="52">
        <v>0</v>
      </c>
      <c r="I44" s="46"/>
      <c r="J44" s="52">
        <v>-93840838435</v>
      </c>
      <c r="K44" s="25"/>
      <c r="L44" s="33">
        <v>-8.93</v>
      </c>
      <c r="M44" s="25"/>
      <c r="N44" s="52">
        <v>0</v>
      </c>
      <c r="O44" s="46"/>
      <c r="P44" s="82">
        <v>-93840838435</v>
      </c>
      <c r="Q44" s="46"/>
      <c r="R44" s="52">
        <v>0</v>
      </c>
      <c r="S44" s="46"/>
      <c r="T44" s="52">
        <f t="shared" si="1"/>
        <v>-93840838435</v>
      </c>
      <c r="U44" s="25"/>
      <c r="V44" s="33">
        <v>-1.1299999999999999</v>
      </c>
    </row>
    <row r="45" spans="1:22" ht="21.75" customHeight="1" x14ac:dyDescent="0.2">
      <c r="A45" s="106" t="s">
        <v>62</v>
      </c>
      <c r="B45" s="106"/>
      <c r="C45" s="25"/>
      <c r="D45" s="52">
        <v>0</v>
      </c>
      <c r="E45" s="46"/>
      <c r="F45" s="52">
        <v>-2295155227</v>
      </c>
      <c r="G45" s="46"/>
      <c r="H45" s="52">
        <v>0</v>
      </c>
      <c r="I45" s="46"/>
      <c r="J45" s="52">
        <v>-2295155227</v>
      </c>
      <c r="K45" s="25"/>
      <c r="L45" s="33">
        <v>-0.22</v>
      </c>
      <c r="M45" s="25"/>
      <c r="N45" s="52">
        <v>0</v>
      </c>
      <c r="O45" s="46"/>
      <c r="P45" s="82">
        <v>-2295155227</v>
      </c>
      <c r="Q45" s="46"/>
      <c r="R45" s="52">
        <v>0</v>
      </c>
      <c r="S45" s="46"/>
      <c r="T45" s="52">
        <f t="shared" si="1"/>
        <v>-2295155227</v>
      </c>
      <c r="U45" s="25"/>
      <c r="V45" s="33">
        <v>-0.03</v>
      </c>
    </row>
    <row r="46" spans="1:22" ht="21.75" customHeight="1" x14ac:dyDescent="0.2">
      <c r="A46" s="106" t="s">
        <v>32</v>
      </c>
      <c r="B46" s="106"/>
      <c r="C46" s="25"/>
      <c r="D46" s="52">
        <v>0</v>
      </c>
      <c r="E46" s="46"/>
      <c r="F46" s="52">
        <v>5569909190</v>
      </c>
      <c r="G46" s="46"/>
      <c r="H46" s="52">
        <v>0</v>
      </c>
      <c r="I46" s="46"/>
      <c r="J46" s="52">
        <v>5569909190</v>
      </c>
      <c r="K46" s="25"/>
      <c r="L46" s="33">
        <v>0.53</v>
      </c>
      <c r="M46" s="25"/>
      <c r="N46" s="52">
        <v>0</v>
      </c>
      <c r="O46" s="46"/>
      <c r="P46" s="82">
        <v>16350662099</v>
      </c>
      <c r="Q46" s="46"/>
      <c r="R46" s="52">
        <v>0</v>
      </c>
      <c r="S46" s="46"/>
      <c r="T46" s="52">
        <f t="shared" si="1"/>
        <v>16350662099</v>
      </c>
      <c r="U46" s="25"/>
      <c r="V46" s="33">
        <v>0.2</v>
      </c>
    </row>
    <row r="47" spans="1:22" ht="21.75" customHeight="1" x14ac:dyDescent="0.2">
      <c r="A47" s="106" t="s">
        <v>43</v>
      </c>
      <c r="B47" s="106"/>
      <c r="C47" s="25"/>
      <c r="D47" s="52">
        <v>0</v>
      </c>
      <c r="E47" s="46"/>
      <c r="F47" s="52">
        <v>0</v>
      </c>
      <c r="G47" s="46"/>
      <c r="H47" s="52">
        <v>0</v>
      </c>
      <c r="I47" s="46"/>
      <c r="J47" s="52">
        <v>0</v>
      </c>
      <c r="K47" s="25"/>
      <c r="L47" s="33">
        <v>0</v>
      </c>
      <c r="M47" s="25"/>
      <c r="N47" s="52">
        <v>0</v>
      </c>
      <c r="O47" s="46"/>
      <c r="P47" s="82">
        <v>-24011</v>
      </c>
      <c r="Q47" s="46"/>
      <c r="R47" s="52">
        <v>0</v>
      </c>
      <c r="S47" s="46"/>
      <c r="T47" s="52">
        <f t="shared" si="1"/>
        <v>-24011</v>
      </c>
      <c r="U47" s="25"/>
      <c r="V47" s="33">
        <v>0</v>
      </c>
    </row>
    <row r="48" spans="1:22" ht="21.75" customHeight="1" x14ac:dyDescent="0.2">
      <c r="A48" s="106" t="s">
        <v>33</v>
      </c>
      <c r="B48" s="106"/>
      <c r="C48" s="25"/>
      <c r="D48" s="52">
        <v>0</v>
      </c>
      <c r="E48" s="46"/>
      <c r="F48" s="52">
        <v>9867132879</v>
      </c>
      <c r="G48" s="46"/>
      <c r="H48" s="52">
        <v>0</v>
      </c>
      <c r="I48" s="46"/>
      <c r="J48" s="52">
        <v>9867132879</v>
      </c>
      <c r="K48" s="25"/>
      <c r="L48" s="33">
        <v>0.94</v>
      </c>
      <c r="M48" s="25"/>
      <c r="N48" s="52">
        <v>0</v>
      </c>
      <c r="O48" s="46"/>
      <c r="P48" s="82">
        <v>21927909843</v>
      </c>
      <c r="Q48" s="46"/>
      <c r="R48" s="52">
        <v>0</v>
      </c>
      <c r="S48" s="46"/>
      <c r="T48" s="52">
        <f t="shared" si="1"/>
        <v>21927909843</v>
      </c>
      <c r="U48" s="25"/>
      <c r="V48" s="33">
        <v>0.26</v>
      </c>
    </row>
    <row r="49" spans="1:22" ht="21.75" customHeight="1" x14ac:dyDescent="0.2">
      <c r="A49" s="106" t="s">
        <v>28</v>
      </c>
      <c r="B49" s="106"/>
      <c r="C49" s="25"/>
      <c r="D49" s="52">
        <v>0</v>
      </c>
      <c r="E49" s="46"/>
      <c r="F49" s="52">
        <v>0</v>
      </c>
      <c r="G49" s="46"/>
      <c r="H49" s="52">
        <v>0</v>
      </c>
      <c r="I49" s="46"/>
      <c r="J49" s="52">
        <v>0</v>
      </c>
      <c r="K49" s="25"/>
      <c r="L49" s="33">
        <v>0</v>
      </c>
      <c r="M49" s="25"/>
      <c r="N49" s="52">
        <v>0</v>
      </c>
      <c r="O49" s="46"/>
      <c r="P49" s="82">
        <v>-16411</v>
      </c>
      <c r="Q49" s="46"/>
      <c r="R49" s="52">
        <v>0</v>
      </c>
      <c r="S49" s="46"/>
      <c r="T49" s="52">
        <f t="shared" si="1"/>
        <v>-16411</v>
      </c>
      <c r="U49" s="25"/>
      <c r="V49" s="33">
        <v>0</v>
      </c>
    </row>
    <row r="50" spans="1:22" ht="21.75" customHeight="1" x14ac:dyDescent="0.2">
      <c r="A50" s="106" t="s">
        <v>58</v>
      </c>
      <c r="B50" s="106"/>
      <c r="C50" s="25"/>
      <c r="D50" s="52">
        <v>0</v>
      </c>
      <c r="E50" s="46"/>
      <c r="F50" s="52">
        <v>-1514245358</v>
      </c>
      <c r="G50" s="46"/>
      <c r="H50" s="52">
        <v>0</v>
      </c>
      <c r="I50" s="46"/>
      <c r="J50" s="52">
        <v>-1514245358</v>
      </c>
      <c r="K50" s="25"/>
      <c r="L50" s="33">
        <v>-0.14000000000000001</v>
      </c>
      <c r="M50" s="25"/>
      <c r="N50" s="52">
        <v>0</v>
      </c>
      <c r="O50" s="46"/>
      <c r="P50" s="82">
        <v>-1514245358</v>
      </c>
      <c r="Q50" s="46"/>
      <c r="R50" s="52">
        <v>0</v>
      </c>
      <c r="S50" s="46"/>
      <c r="T50" s="52">
        <f t="shared" si="1"/>
        <v>-1514245358</v>
      </c>
      <c r="U50" s="25"/>
      <c r="V50" s="33">
        <v>-0.02</v>
      </c>
    </row>
    <row r="51" spans="1:22" ht="21.75" customHeight="1" x14ac:dyDescent="0.2">
      <c r="A51" s="106" t="s">
        <v>63</v>
      </c>
      <c r="B51" s="106"/>
      <c r="C51" s="25"/>
      <c r="D51" s="52">
        <v>0</v>
      </c>
      <c r="E51" s="46"/>
      <c r="F51" s="52">
        <v>2279348505</v>
      </c>
      <c r="G51" s="46"/>
      <c r="H51" s="52">
        <v>0</v>
      </c>
      <c r="I51" s="46"/>
      <c r="J51" s="52">
        <v>2279348505</v>
      </c>
      <c r="K51" s="25"/>
      <c r="L51" s="33">
        <v>0.22</v>
      </c>
      <c r="M51" s="25"/>
      <c r="N51" s="52">
        <v>0</v>
      </c>
      <c r="O51" s="46"/>
      <c r="P51" s="82">
        <v>2279348505</v>
      </c>
      <c r="Q51" s="46"/>
      <c r="R51" s="52">
        <v>0</v>
      </c>
      <c r="S51" s="46"/>
      <c r="T51" s="52">
        <f t="shared" si="1"/>
        <v>2279348505</v>
      </c>
      <c r="U51" s="25"/>
      <c r="V51" s="33">
        <v>0.03</v>
      </c>
    </row>
    <row r="52" spans="1:22" ht="21.75" customHeight="1" x14ac:dyDescent="0.2">
      <c r="A52" s="106" t="s">
        <v>52</v>
      </c>
      <c r="B52" s="106"/>
      <c r="C52" s="25"/>
      <c r="D52" s="52">
        <v>0</v>
      </c>
      <c r="E52" s="46"/>
      <c r="F52" s="52">
        <v>9799506247</v>
      </c>
      <c r="G52" s="46"/>
      <c r="H52" s="52">
        <v>0</v>
      </c>
      <c r="I52" s="46"/>
      <c r="J52" s="52">
        <v>9799506247</v>
      </c>
      <c r="K52" s="25"/>
      <c r="L52" s="33">
        <v>0.93</v>
      </c>
      <c r="M52" s="25"/>
      <c r="N52" s="52">
        <v>0</v>
      </c>
      <c r="O52" s="46"/>
      <c r="P52" s="82">
        <v>19223591221</v>
      </c>
      <c r="Q52" s="46"/>
      <c r="R52" s="52">
        <v>0</v>
      </c>
      <c r="S52" s="46"/>
      <c r="T52" s="52">
        <f t="shared" si="1"/>
        <v>19223591221</v>
      </c>
      <c r="U52" s="25"/>
      <c r="V52" s="33">
        <v>0.23</v>
      </c>
    </row>
    <row r="53" spans="1:22" ht="21.75" customHeight="1" x14ac:dyDescent="0.2">
      <c r="A53" s="106" t="s">
        <v>45</v>
      </c>
      <c r="B53" s="106"/>
      <c r="C53" s="25"/>
      <c r="D53" s="52">
        <v>0</v>
      </c>
      <c r="E53" s="46"/>
      <c r="F53" s="52">
        <v>0</v>
      </c>
      <c r="G53" s="46"/>
      <c r="H53" s="52">
        <v>0</v>
      </c>
      <c r="I53" s="46"/>
      <c r="J53" s="52">
        <v>0</v>
      </c>
      <c r="K53" s="25"/>
      <c r="L53" s="33">
        <v>0</v>
      </c>
      <c r="M53" s="25"/>
      <c r="N53" s="52">
        <v>0</v>
      </c>
      <c r="O53" s="46"/>
      <c r="P53" s="82">
        <v>-17425</v>
      </c>
      <c r="Q53" s="46"/>
      <c r="R53" s="52">
        <v>0</v>
      </c>
      <c r="S53" s="46"/>
      <c r="T53" s="52">
        <f t="shared" si="1"/>
        <v>-17425</v>
      </c>
      <c r="U53" s="25"/>
      <c r="V53" s="33">
        <v>0</v>
      </c>
    </row>
    <row r="54" spans="1:22" ht="21.75" customHeight="1" x14ac:dyDescent="0.2">
      <c r="A54" s="106" t="s">
        <v>42</v>
      </c>
      <c r="B54" s="106"/>
      <c r="C54" s="25"/>
      <c r="D54" s="52">
        <v>0</v>
      </c>
      <c r="E54" s="46"/>
      <c r="F54" s="52">
        <v>0</v>
      </c>
      <c r="G54" s="46"/>
      <c r="H54" s="52">
        <v>0</v>
      </c>
      <c r="I54" s="46"/>
      <c r="J54" s="52">
        <v>0</v>
      </c>
      <c r="K54" s="25"/>
      <c r="L54" s="33">
        <v>0</v>
      </c>
      <c r="M54" s="25"/>
      <c r="N54" s="52">
        <v>0</v>
      </c>
      <c r="O54" s="46"/>
      <c r="P54" s="82">
        <v>-10715</v>
      </c>
      <c r="Q54" s="46"/>
      <c r="R54" s="52">
        <v>0</v>
      </c>
      <c r="S54" s="46"/>
      <c r="T54" s="52">
        <f t="shared" si="1"/>
        <v>-10715</v>
      </c>
      <c r="U54" s="25"/>
      <c r="V54" s="33">
        <v>0</v>
      </c>
    </row>
    <row r="55" spans="1:22" ht="21.75" customHeight="1" x14ac:dyDescent="0.2">
      <c r="A55" s="106" t="s">
        <v>37</v>
      </c>
      <c r="B55" s="106"/>
      <c r="C55" s="25"/>
      <c r="D55" s="52">
        <v>0</v>
      </c>
      <c r="E55" s="46"/>
      <c r="F55" s="52">
        <v>0</v>
      </c>
      <c r="G55" s="46"/>
      <c r="H55" s="52">
        <v>0</v>
      </c>
      <c r="I55" s="46"/>
      <c r="J55" s="52">
        <v>0</v>
      </c>
      <c r="K55" s="25"/>
      <c r="L55" s="33">
        <v>0</v>
      </c>
      <c r="M55" s="25"/>
      <c r="N55" s="52">
        <v>0</v>
      </c>
      <c r="O55" s="46"/>
      <c r="P55" s="82">
        <v>-21644</v>
      </c>
      <c r="Q55" s="46"/>
      <c r="R55" s="52">
        <v>0</v>
      </c>
      <c r="S55" s="46"/>
      <c r="T55" s="52">
        <f t="shared" si="1"/>
        <v>-21644</v>
      </c>
      <c r="U55" s="25"/>
      <c r="V55" s="33">
        <v>0</v>
      </c>
    </row>
    <row r="56" spans="1:22" ht="21.75" customHeight="1" x14ac:dyDescent="0.2">
      <c r="A56" s="106" t="s">
        <v>27</v>
      </c>
      <c r="B56" s="106"/>
      <c r="C56" s="25"/>
      <c r="D56" s="52">
        <v>0</v>
      </c>
      <c r="E56" s="46"/>
      <c r="F56" s="52">
        <v>0</v>
      </c>
      <c r="G56" s="46"/>
      <c r="H56" s="52">
        <v>0</v>
      </c>
      <c r="I56" s="46"/>
      <c r="J56" s="52">
        <v>0</v>
      </c>
      <c r="K56" s="25"/>
      <c r="L56" s="33">
        <v>0</v>
      </c>
      <c r="M56" s="25"/>
      <c r="N56" s="52">
        <v>0</v>
      </c>
      <c r="O56" s="46"/>
      <c r="P56" s="82">
        <v>-12263</v>
      </c>
      <c r="Q56" s="46"/>
      <c r="R56" s="52">
        <v>0</v>
      </c>
      <c r="S56" s="46"/>
      <c r="T56" s="52">
        <f t="shared" si="1"/>
        <v>-12263</v>
      </c>
      <c r="U56" s="25"/>
      <c r="V56" s="33">
        <v>0</v>
      </c>
    </row>
    <row r="57" spans="1:22" ht="21.75" customHeight="1" x14ac:dyDescent="0.2">
      <c r="A57" s="106" t="s">
        <v>57</v>
      </c>
      <c r="B57" s="106"/>
      <c r="C57" s="25"/>
      <c r="D57" s="52">
        <v>0</v>
      </c>
      <c r="E57" s="46"/>
      <c r="F57" s="52">
        <v>337511072</v>
      </c>
      <c r="G57" s="46"/>
      <c r="H57" s="52">
        <v>0</v>
      </c>
      <c r="I57" s="46"/>
      <c r="J57" s="52">
        <v>337511072</v>
      </c>
      <c r="K57" s="25"/>
      <c r="L57" s="33">
        <v>0.03</v>
      </c>
      <c r="M57" s="25"/>
      <c r="N57" s="52">
        <v>0</v>
      </c>
      <c r="O57" s="46"/>
      <c r="P57" s="82">
        <v>337511072</v>
      </c>
      <c r="Q57" s="46"/>
      <c r="R57" s="52">
        <v>0</v>
      </c>
      <c r="S57" s="46"/>
      <c r="T57" s="52">
        <f t="shared" si="1"/>
        <v>337511072</v>
      </c>
      <c r="U57" s="25"/>
      <c r="V57" s="33">
        <v>0</v>
      </c>
    </row>
    <row r="58" spans="1:22" ht="21.75" customHeight="1" x14ac:dyDescent="0.2">
      <c r="A58" s="106" t="s">
        <v>47</v>
      </c>
      <c r="B58" s="106"/>
      <c r="C58" s="25"/>
      <c r="D58" s="52">
        <v>0</v>
      </c>
      <c r="E58" s="46"/>
      <c r="F58" s="52">
        <v>0</v>
      </c>
      <c r="G58" s="46"/>
      <c r="H58" s="52">
        <v>0</v>
      </c>
      <c r="I58" s="46"/>
      <c r="J58" s="52">
        <v>0</v>
      </c>
      <c r="K58" s="25"/>
      <c r="L58" s="33">
        <v>0</v>
      </c>
      <c r="M58" s="25"/>
      <c r="N58" s="52">
        <v>0</v>
      </c>
      <c r="O58" s="46"/>
      <c r="P58" s="82">
        <v>-7689</v>
      </c>
      <c r="Q58" s="46"/>
      <c r="R58" s="52">
        <v>0</v>
      </c>
      <c r="S58" s="46"/>
      <c r="T58" s="52">
        <f t="shared" si="1"/>
        <v>-7689</v>
      </c>
      <c r="U58" s="25"/>
      <c r="V58" s="33">
        <v>0</v>
      </c>
    </row>
    <row r="59" spans="1:22" ht="21.75" customHeight="1" x14ac:dyDescent="0.2">
      <c r="A59" s="106" t="s">
        <v>36</v>
      </c>
      <c r="B59" s="106"/>
      <c r="C59" s="25"/>
      <c r="D59" s="52">
        <v>0</v>
      </c>
      <c r="E59" s="46"/>
      <c r="F59" s="52">
        <v>0</v>
      </c>
      <c r="G59" s="46"/>
      <c r="H59" s="52">
        <v>0</v>
      </c>
      <c r="I59" s="46"/>
      <c r="J59" s="52">
        <v>0</v>
      </c>
      <c r="K59" s="25"/>
      <c r="L59" s="33">
        <v>0</v>
      </c>
      <c r="M59" s="25"/>
      <c r="N59" s="52">
        <v>0</v>
      </c>
      <c r="O59" s="46"/>
      <c r="P59" s="82">
        <v>-7742</v>
      </c>
      <c r="Q59" s="46"/>
      <c r="R59" s="52">
        <v>0</v>
      </c>
      <c r="S59" s="46"/>
      <c r="T59" s="52">
        <f t="shared" si="1"/>
        <v>-7742</v>
      </c>
      <c r="U59" s="25"/>
      <c r="V59" s="33">
        <v>0</v>
      </c>
    </row>
    <row r="60" spans="1:22" ht="21.75" customHeight="1" x14ac:dyDescent="0.2">
      <c r="A60" s="106" t="s">
        <v>46</v>
      </c>
      <c r="B60" s="106"/>
      <c r="C60" s="25"/>
      <c r="D60" s="52">
        <v>0</v>
      </c>
      <c r="E60" s="46"/>
      <c r="F60" s="52">
        <v>0</v>
      </c>
      <c r="G60" s="46"/>
      <c r="H60" s="52">
        <v>0</v>
      </c>
      <c r="I60" s="46"/>
      <c r="J60" s="52">
        <v>0</v>
      </c>
      <c r="K60" s="25"/>
      <c r="L60" s="33">
        <v>0</v>
      </c>
      <c r="M60" s="25"/>
      <c r="N60" s="52">
        <v>0</v>
      </c>
      <c r="O60" s="46"/>
      <c r="P60" s="82">
        <v>-22534</v>
      </c>
      <c r="Q60" s="46"/>
      <c r="R60" s="52">
        <v>0</v>
      </c>
      <c r="S60" s="46"/>
      <c r="T60" s="52">
        <f t="shared" si="1"/>
        <v>-22534</v>
      </c>
      <c r="U60" s="25"/>
      <c r="V60" s="33">
        <v>0</v>
      </c>
    </row>
    <row r="61" spans="1:22" ht="21.75" customHeight="1" x14ac:dyDescent="0.2">
      <c r="A61" s="106" t="s">
        <v>29</v>
      </c>
      <c r="B61" s="106"/>
      <c r="C61" s="25"/>
      <c r="D61" s="52">
        <v>0</v>
      </c>
      <c r="E61" s="46"/>
      <c r="F61" s="52">
        <v>0</v>
      </c>
      <c r="G61" s="46"/>
      <c r="H61" s="52">
        <v>0</v>
      </c>
      <c r="I61" s="46"/>
      <c r="J61" s="52">
        <v>0</v>
      </c>
      <c r="K61" s="25"/>
      <c r="L61" s="33">
        <v>0</v>
      </c>
      <c r="M61" s="25"/>
      <c r="N61" s="52">
        <v>0</v>
      </c>
      <c r="O61" s="46"/>
      <c r="P61" s="82">
        <v>-7654</v>
      </c>
      <c r="Q61" s="46"/>
      <c r="R61" s="52">
        <v>0</v>
      </c>
      <c r="S61" s="46"/>
      <c r="T61" s="52">
        <f t="shared" si="1"/>
        <v>-7654</v>
      </c>
      <c r="U61" s="25"/>
      <c r="V61" s="33">
        <v>0</v>
      </c>
    </row>
    <row r="62" spans="1:22" ht="21.75" customHeight="1" x14ac:dyDescent="0.2">
      <c r="A62" s="106" t="s">
        <v>296</v>
      </c>
      <c r="B62" s="106"/>
      <c r="C62" s="25"/>
      <c r="D62" s="52">
        <v>0</v>
      </c>
      <c r="E62" s="46"/>
      <c r="F62" s="52">
        <v>0</v>
      </c>
      <c r="G62" s="46"/>
      <c r="H62" s="52">
        <v>0</v>
      </c>
      <c r="I62" s="46"/>
      <c r="J62" s="52">
        <v>0</v>
      </c>
      <c r="K62" s="25"/>
      <c r="L62" s="33"/>
      <c r="M62" s="25"/>
      <c r="N62" s="52">
        <v>23862431</v>
      </c>
      <c r="O62" s="46"/>
      <c r="P62" s="52">
        <v>0</v>
      </c>
      <c r="Q62" s="46"/>
      <c r="R62" s="52"/>
      <c r="S62" s="46"/>
      <c r="T62" s="52">
        <f t="shared" ref="T62:T63" si="2">N62+P62+R62</f>
        <v>23862431</v>
      </c>
      <c r="U62" s="25"/>
      <c r="V62" s="33"/>
    </row>
    <row r="63" spans="1:22" ht="21.75" customHeight="1" x14ac:dyDescent="0.2">
      <c r="A63" s="107" t="s">
        <v>60</v>
      </c>
      <c r="B63" s="107"/>
      <c r="C63" s="25"/>
      <c r="D63" s="53">
        <v>0</v>
      </c>
      <c r="E63" s="46"/>
      <c r="F63" s="53">
        <v>1476049122</v>
      </c>
      <c r="G63" s="46"/>
      <c r="H63" s="53">
        <v>0</v>
      </c>
      <c r="I63" s="46"/>
      <c r="J63" s="53">
        <v>1476049122</v>
      </c>
      <c r="K63" s="25"/>
      <c r="L63" s="34">
        <v>0.14000000000000001</v>
      </c>
      <c r="M63" s="25"/>
      <c r="N63" s="53">
        <v>0</v>
      </c>
      <c r="O63" s="46"/>
      <c r="P63" s="82">
        <v>1476049122</v>
      </c>
      <c r="Q63" s="46"/>
      <c r="R63" s="53">
        <v>0</v>
      </c>
      <c r="S63" s="46"/>
      <c r="T63" s="52">
        <f t="shared" si="2"/>
        <v>1476049122</v>
      </c>
      <c r="U63" s="25"/>
      <c r="V63" s="34">
        <v>0.02</v>
      </c>
    </row>
    <row r="64" spans="1:22" ht="21.75" customHeight="1" thickBot="1" x14ac:dyDescent="0.25">
      <c r="A64" s="97" t="s">
        <v>66</v>
      </c>
      <c r="B64" s="97"/>
      <c r="C64" s="25"/>
      <c r="D64" s="47">
        <v>93507609505</v>
      </c>
      <c r="E64" s="46"/>
      <c r="F64" s="47">
        <v>-6414676312</v>
      </c>
      <c r="G64" s="46"/>
      <c r="H64" s="47">
        <v>-2507375132</v>
      </c>
      <c r="I64" s="46"/>
      <c r="J64" s="47">
        <v>84585558061</v>
      </c>
      <c r="K64" s="25"/>
      <c r="L64" s="35">
        <v>8.0399999999999991</v>
      </c>
      <c r="M64" s="25"/>
      <c r="N64" s="48">
        <f>SUM(N9:N63)</f>
        <v>124570941776</v>
      </c>
      <c r="O64" s="46"/>
      <c r="P64" s="48">
        <f>SUM(P9:P63)</f>
        <v>338177342799</v>
      </c>
      <c r="Q64" s="46"/>
      <c r="R64" s="48">
        <f>SUM(R9:R63)</f>
        <v>-1235054024</v>
      </c>
      <c r="S64" s="46"/>
      <c r="T64" s="47">
        <f>SUM(T9:T63)</f>
        <v>461513230551</v>
      </c>
      <c r="U64" s="25"/>
      <c r="V64" s="35">
        <v>5.54</v>
      </c>
    </row>
    <row r="65" ht="13.5" thickTop="1" x14ac:dyDescent="0.2"/>
  </sheetData>
  <mergeCells count="65">
    <mergeCell ref="A59:B59"/>
    <mergeCell ref="A60:B60"/>
    <mergeCell ref="A61:B61"/>
    <mergeCell ref="A63:B63"/>
    <mergeCell ref="A64:B64"/>
    <mergeCell ref="A62:B62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مبالغ تخصیصی اوراق (3)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 (3)'!Print_Area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Sepideh Askari</dc:creator>
  <dc:description/>
  <cp:lastModifiedBy>Sepideh Askari</cp:lastModifiedBy>
  <cp:lastPrinted>2026-01-28T04:49:57Z</cp:lastPrinted>
  <dcterms:created xsi:type="dcterms:W3CDTF">2026-01-26T11:25:50Z</dcterms:created>
  <dcterms:modified xsi:type="dcterms:W3CDTF">2026-01-28T11:49:18Z</dcterms:modified>
</cp:coreProperties>
</file>